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7ACA4ED8-A1BC-48F2-B3CB-272669E17AC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შესრულება" sheetId="1" r:id="rId1"/>
    <sheet name="ბიუჯეტის შესრულება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G45" i="1"/>
  <c r="G44" i="1"/>
  <c r="G43" i="1"/>
  <c r="G42" i="1"/>
  <c r="G41" i="1"/>
  <c r="G40" i="1"/>
  <c r="F39" i="1"/>
  <c r="F37" i="1"/>
  <c r="F36" i="1"/>
  <c r="F35" i="1"/>
  <c r="G34" i="1"/>
  <c r="F33" i="1"/>
  <c r="F32" i="1"/>
  <c r="F31" i="1"/>
  <c r="G30" i="1"/>
  <c r="F29" i="1"/>
  <c r="F28" i="1"/>
  <c r="F27" i="1"/>
  <c r="F26" i="1"/>
  <c r="F25" i="1"/>
  <c r="F24" i="1"/>
  <c r="G23" i="1"/>
  <c r="F22" i="1"/>
  <c r="F21" i="1"/>
  <c r="G20" i="1"/>
  <c r="F19" i="1"/>
  <c r="F18" i="1"/>
  <c r="F17" i="1"/>
  <c r="F16" i="1"/>
  <c r="F15" i="1"/>
  <c r="F14" i="1"/>
  <c r="G13" i="1"/>
  <c r="F12" i="1"/>
  <c r="F11" i="1"/>
  <c r="F10" i="1"/>
  <c r="F8" i="1"/>
  <c r="F7" i="1"/>
  <c r="I35" i="1"/>
  <c r="C35" i="1"/>
  <c r="G38" i="1" l="1"/>
  <c r="F38" i="1" s="1"/>
  <c r="G9" i="1"/>
  <c r="I38" i="1"/>
  <c r="E38" i="1"/>
  <c r="J38" i="1"/>
  <c r="C46" i="1"/>
  <c r="D45" i="1"/>
  <c r="D44" i="1"/>
  <c r="D43" i="1"/>
  <c r="D42" i="1"/>
  <c r="D41" i="1"/>
  <c r="D40" i="1"/>
  <c r="G6" i="1" l="1"/>
  <c r="J30" i="1"/>
  <c r="C7" i="1"/>
  <c r="C8" i="1"/>
  <c r="C10" i="1"/>
  <c r="C11" i="1"/>
  <c r="C12" i="1"/>
  <c r="C14" i="1"/>
  <c r="C15" i="1"/>
  <c r="C16" i="1"/>
  <c r="C17" i="1"/>
  <c r="C18" i="1"/>
  <c r="C19" i="1"/>
  <c r="C21" i="1"/>
  <c r="C22" i="1"/>
  <c r="C24" i="1"/>
  <c r="C25" i="1"/>
  <c r="C26" i="1"/>
  <c r="C27" i="1"/>
  <c r="C28" i="1"/>
  <c r="C29" i="1"/>
  <c r="C31" i="1"/>
  <c r="C32" i="1"/>
  <c r="C33" i="1"/>
  <c r="C36" i="1"/>
  <c r="C37" i="1"/>
  <c r="C39" i="1"/>
  <c r="C5" i="1"/>
  <c r="D13" i="1"/>
  <c r="C13" i="1" s="1"/>
  <c r="I18" i="1"/>
  <c r="D20" i="1"/>
  <c r="B27" i="7" l="1"/>
  <c r="B26" i="7"/>
  <c r="B25" i="7"/>
  <c r="B24" i="7"/>
  <c r="B23" i="7"/>
  <c r="B22" i="7"/>
  <c r="B21" i="7"/>
  <c r="B20" i="7"/>
  <c r="B19" i="7"/>
  <c r="B18" i="7"/>
  <c r="B17" i="7"/>
  <c r="B16" i="7"/>
  <c r="B15" i="7"/>
  <c r="D14" i="7"/>
  <c r="D13" i="7" s="1"/>
  <c r="C14" i="7"/>
  <c r="C13" i="7" s="1"/>
  <c r="B12" i="7"/>
  <c r="B11" i="7"/>
  <c r="B10" i="7"/>
  <c r="B9" i="7"/>
  <c r="B8" i="7"/>
  <c r="B7" i="7"/>
  <c r="B6" i="7"/>
  <c r="B5" i="7"/>
  <c r="D4" i="7"/>
  <c r="D3" i="7" s="1"/>
  <c r="C4" i="7"/>
  <c r="C3" i="7" s="1"/>
  <c r="B13" i="7" l="1"/>
  <c r="B3" i="7"/>
  <c r="B4" i="7"/>
  <c r="B14" i="7"/>
  <c r="D38" i="1" l="1"/>
  <c r="C38" i="1" s="1"/>
  <c r="I50" i="1"/>
  <c r="F50" i="1"/>
  <c r="C50" i="1"/>
  <c r="I49" i="1"/>
  <c r="F49" i="1"/>
  <c r="C49" i="1"/>
  <c r="I48" i="1"/>
  <c r="F48" i="1"/>
  <c r="C48" i="1"/>
  <c r="I37" i="1"/>
  <c r="I36" i="1"/>
  <c r="K34" i="1"/>
  <c r="J34" i="1"/>
  <c r="H34" i="1"/>
  <c r="F34" i="1" s="1"/>
  <c r="D34" i="1"/>
  <c r="C34" i="1" s="1"/>
  <c r="I33" i="1"/>
  <c r="I31" i="1"/>
  <c r="K30" i="1"/>
  <c r="H30" i="1"/>
  <c r="F30" i="1" s="1"/>
  <c r="D30" i="1"/>
  <c r="C30" i="1" s="1"/>
  <c r="I29" i="1"/>
  <c r="I28" i="1"/>
  <c r="I27" i="1"/>
  <c r="I26" i="1"/>
  <c r="I25" i="1"/>
  <c r="I24" i="1"/>
  <c r="K23" i="1"/>
  <c r="J23" i="1"/>
  <c r="H23" i="1"/>
  <c r="F23" i="1" s="1"/>
  <c r="E23" i="1"/>
  <c r="D23" i="1"/>
  <c r="I22" i="1"/>
  <c r="I21" i="1"/>
  <c r="K20" i="1"/>
  <c r="J20" i="1"/>
  <c r="H20" i="1"/>
  <c r="F20" i="1" s="1"/>
  <c r="E20" i="1"/>
  <c r="C20" i="1" s="1"/>
  <c r="I19" i="1"/>
  <c r="I17" i="1"/>
  <c r="I16" i="1"/>
  <c r="I15" i="1"/>
  <c r="I14" i="1"/>
  <c r="K13" i="1"/>
  <c r="J13" i="1"/>
  <c r="H13" i="1"/>
  <c r="F13" i="1" s="1"/>
  <c r="I12" i="1"/>
  <c r="I11" i="1"/>
  <c r="I10" i="1"/>
  <c r="I8" i="1"/>
  <c r="I7" i="1"/>
  <c r="I5" i="1"/>
  <c r="F5" i="1"/>
  <c r="I4" i="1"/>
  <c r="F4" i="1"/>
  <c r="C23" i="1" l="1"/>
  <c r="D9" i="1"/>
  <c r="E9" i="1"/>
  <c r="E6" i="1" s="1"/>
  <c r="J9" i="1"/>
  <c r="J6" i="1" s="1"/>
  <c r="J47" i="1" s="1"/>
  <c r="K9" i="1"/>
  <c r="K6" i="1" s="1"/>
  <c r="K47" i="1" s="1"/>
  <c r="G47" i="1"/>
  <c r="H9" i="1"/>
  <c r="I20" i="1"/>
  <c r="I34" i="1"/>
  <c r="I13" i="1"/>
  <c r="I23" i="1"/>
  <c r="I30" i="1"/>
  <c r="H6" i="1" l="1"/>
  <c r="F9" i="1"/>
  <c r="C9" i="1"/>
  <c r="D6" i="1"/>
  <c r="I9" i="1"/>
  <c r="I6" i="1" s="1"/>
  <c r="I47" i="1" s="1"/>
  <c r="E47" i="1"/>
  <c r="H47" i="1" l="1"/>
  <c r="F6" i="1"/>
  <c r="F47" i="1" s="1"/>
  <c r="D47" i="1"/>
  <c r="C47" i="1" s="1"/>
  <c r="C6" i="1"/>
</calcChain>
</file>

<file path=xl/sharedStrings.xml><?xml version="1.0" encoding="utf-8"?>
<sst xmlns="http://schemas.openxmlformats.org/spreadsheetml/2006/main" count="103" uniqueCount="91">
  <si>
    <t>N</t>
  </si>
  <si>
    <t>ხარჯების დასახელება</t>
  </si>
  <si>
    <t>წლიური გეგმა</t>
  </si>
  <si>
    <t>შესაბამისი პერიოდის გეგმა (ნაზარდი ჯამი)</t>
  </si>
  <si>
    <t>შესაბამისი პერიოდის ფაქტი (ნაზარდი ჯამი)</t>
  </si>
  <si>
    <t>სულ</t>
  </si>
  <si>
    <t>სუბსიდია</t>
  </si>
  <si>
    <t>საკუთარი</t>
  </si>
  <si>
    <t>მომუშავეთა რიცხოვნობა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</si>
  <si>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</si>
  <si>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</si>
  <si>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</si>
  <si>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</si>
  <si>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</si>
  <si>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</si>
  <si>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</si>
  <si>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</si>
  <si>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</si>
  <si>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</si>
  <si>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გამათბობელი და გამაგრილებელი ტექნიკა</t>
  </si>
  <si>
    <t xml:space="preserve">  - მცირეფასიანი საოფისე ტექნიკის შეძენის და დამონტაჟების ხარჯი</t>
  </si>
  <si>
    <t xml:space="preserve">       კომპიუტერული ტექნიკა, WI-Fi -ის აპარატი</t>
  </si>
  <si>
    <t xml:space="preserve">      კარტიჯის შეძენა და დატუმბვა</t>
  </si>
  <si>
    <t xml:space="preserve">  -  საოფისე ტექნიკის, ინვენტარის  მოვლა შენახვისა და რემონტის ხარჯი</t>
  </si>
  <si>
    <t xml:space="preserve">  - ოფისისათვის საჭირო მასალისა და საგნების  შეძენა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</si>
  <si>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</si>
  <si>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</si>
  <si>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</si>
  <si>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</si>
  <si>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</si>
  <si>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</si>
  <si>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</si>
  <si>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</si>
  <si>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 xml:space="preserve">       შეშის შეძენის ხარჯი</t>
  </si>
  <si>
    <t>დ</t>
  </si>
  <si>
    <t>კვების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</si>
  <si>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</si>
  <si>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</si>
  <si>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</si>
  <si>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</si>
  <si>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</si>
  <si>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</si>
  <si>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</si>
  <si>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</si>
  <si>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</si>
  <si>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</si>
  <si>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>სხვა ხარჯები</t>
  </si>
  <si>
    <t>არაფინანსური აქტივების ზრდა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</si>
  <si>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</si>
  <si>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</si>
  <si>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</si>
  <si>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>ა(ა)იპ  ონის მუნიციპალიტეტის მხარეთმცოდნეობის მუზეუმი</t>
  </si>
  <si>
    <t>სულ წლის ფაქტი</t>
  </si>
  <si>
    <t>მ.შ. საკუთარი სახსრები</t>
  </si>
  <si>
    <t>მ.შ. მუნიციპალური ბიუჯეტი</t>
  </si>
  <si>
    <t>შემოსულობები</t>
  </si>
  <si>
    <t xml:space="preserve">   შემოსავლები</t>
  </si>
  <si>
    <t xml:space="preserve">    -შემოსავალი მუნიციპალური ბიუჯეტით</t>
  </si>
  <si>
    <t xml:space="preserve">    - საკუთარი შემოსავლები</t>
  </si>
  <si>
    <t xml:space="preserve">    - გრანტები</t>
  </si>
  <si>
    <t xml:space="preserve">   არაფინანსური აქტივების კლება</t>
  </si>
  <si>
    <t>ვალდებულებების კლება</t>
  </si>
  <si>
    <t xml:space="preserve">   საშინაო</t>
  </si>
  <si>
    <t xml:space="preserve">   საგარეო</t>
  </si>
  <si>
    <t>გადასახდელები</t>
  </si>
  <si>
    <t xml:space="preserve">   ხარჯები</t>
  </si>
  <si>
    <t xml:space="preserve">    - შრომის ანაზღაურება</t>
  </si>
  <si>
    <t xml:space="preserve">    - საქონელი და მომსახურება</t>
  </si>
  <si>
    <t xml:space="preserve">    - პროცენტი</t>
  </si>
  <si>
    <t xml:space="preserve">    - სუბსიდიები</t>
  </si>
  <si>
    <t xml:space="preserve">    - სოციალური უზრუნველყოფა</t>
  </si>
  <si>
    <t xml:space="preserve">    - სხვა ხარჯი</t>
  </si>
  <si>
    <t xml:space="preserve">   არაფინანსური აქტივების ზრდა</t>
  </si>
  <si>
    <t>ნაშთის ცვლილება</t>
  </si>
  <si>
    <t xml:space="preserve">   ფინანსური აქტივების კლება</t>
  </si>
  <si>
    <t xml:space="preserve">   ფინანსური აქტივების კლება </t>
  </si>
  <si>
    <t xml:space="preserve">  მიმდინარე რემონტის ხარჯი</t>
  </si>
  <si>
    <t xml:space="preserve">  -წყალსაქაჩი ტუმბო</t>
  </si>
  <si>
    <t xml:space="preserve">  - მუნიციპალური სერვისების განვითარების სააგენტოს მომსახურების ხარჯი</t>
  </si>
  <si>
    <t>დირექტორი: ფრიდონ ორდინიძე</t>
  </si>
  <si>
    <t>შემსრულებელი: თამილა ტაბუცაძე-დვალიძე</t>
  </si>
  <si>
    <t xml:space="preserve"> კომპიუტერი</t>
  </si>
  <si>
    <t>მრავალფინქციური პრინტერი</t>
  </si>
  <si>
    <t>ბენზინის გენერატორი</t>
  </si>
  <si>
    <t>პროფესიონალური შესადუღებელი ინვენტორი</t>
  </si>
  <si>
    <t>სჭვალსახრახნისი</t>
  </si>
  <si>
    <t>პერფორატორი</t>
  </si>
  <si>
    <t xml:space="preserve">  -ბინის ქირა</t>
  </si>
  <si>
    <t>ა(ა)იპ - ონის მუნიციპალური წყალმომარაგების ქსელის მოვლა-შენახვის ცენტრის 2023 წლის Iv კვარტლის შესრულების ანგარიში</t>
  </si>
  <si>
    <t>შემსრულებელი:  თამილა ტაბუცაძე-დვალიძე</t>
  </si>
  <si>
    <t>2023 წლის IV კვარტლის შესრულების ანგარიში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</si>
</sst>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rgb="FFC00000"/>
      <name val="Sylfaen"/>
      <family val="1"/>
    </font>
    <font>
      <sz val="10"/>
      <name val="Sylfaen"/>
      <family val="1"/>
    </font>
    <font>
      <sz val="11"/>
      <color theme="1"/>
      <name val="Sylfaen"/>
      <family val="1"/>
    </font>
    <font>
      <sz val="10"/>
      <name val="Arial Cyr"/>
    </font>
    <font>
      <sz val="11"/>
      <color theme="1"/>
      <name val="Calibri"/>
      <family val="2"/>
      <scheme val="minor"/>
    </font>
    <font>
      <sz val="9"/>
      <name val="Sylfaen"/>
      <family val="1"/>
    </font>
    <font>
      <sz val="11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8" fillId="0" borderId="0"/>
    <xf numFmtId="164" fontId="9" fillId="0" borderId="0" applyFont="0" applyFill="0" applyBorder="0" applyAlignment="0" applyProtection="0"/>
  </cellStyleXfs>
  <cellXfs count="41">
    <xf numFmtId="0" fontId="0" fillId="0" borderId="0" xfId="0"/>
    <xf numFmtId="0" fontId="3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3" fontId="5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0" fillId="0" borderId="2" xfId="0" applyBorder="1"/>
    <xf numFmtId="0" fontId="3" fillId="0" borderId="10" xfId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/>
    </xf>
    <xf numFmtId="0" fontId="7" fillId="0" borderId="0" xfId="1" applyFont="1" applyAlignment="1">
      <alignment vertical="center"/>
    </xf>
    <xf numFmtId="0" fontId="7" fillId="0" borderId="0" xfId="1" applyFont="1"/>
    <xf numFmtId="0" fontId="10" fillId="2" borderId="2" xfId="1" applyFont="1" applyFill="1" applyBorder="1" applyAlignment="1">
      <alignment vertical="center"/>
    </xf>
    <xf numFmtId="0" fontId="10" fillId="2" borderId="2" xfId="1" applyFont="1" applyFill="1" applyBorder="1" applyAlignment="1">
      <alignment vertical="center" wrapText="1"/>
    </xf>
    <xf numFmtId="0" fontId="6" fillId="2" borderId="2" xfId="1" applyFont="1" applyFill="1" applyBorder="1" applyAlignment="1">
      <alignment vertical="center"/>
    </xf>
    <xf numFmtId="3" fontId="6" fillId="2" borderId="2" xfId="1" applyNumberFormat="1" applyFont="1" applyFill="1" applyBorder="1" applyAlignment="1">
      <alignment horizontal="center" vertical="center"/>
    </xf>
    <xf numFmtId="4" fontId="6" fillId="2" borderId="2" xfId="1" applyNumberFormat="1" applyFont="1" applyFill="1" applyBorder="1" applyAlignment="1">
      <alignment horizontal="center" vertical="center"/>
    </xf>
    <xf numFmtId="3" fontId="6" fillId="2" borderId="10" xfId="1" applyNumberFormat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right" vertical="center"/>
    </xf>
    <xf numFmtId="3" fontId="6" fillId="2" borderId="8" xfId="1" applyNumberFormat="1" applyFont="1" applyFill="1" applyBorder="1" applyAlignment="1">
      <alignment horizontal="center" vertical="center"/>
    </xf>
    <xf numFmtId="4" fontId="6" fillId="2" borderId="8" xfId="1" applyNumberFormat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vertical="center"/>
    </xf>
    <xf numFmtId="3" fontId="12" fillId="2" borderId="2" xfId="1" applyNumberFormat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vertical="center"/>
    </xf>
    <xf numFmtId="0" fontId="12" fillId="2" borderId="2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4">
    <cellStyle name="Comma 5" xfId="3" xr:uid="{00000000-0005-0000-0000-000000000000}"/>
    <cellStyle name="Îáû÷íûé_ÐÎÌÀÍ--Ø-8" xfId="2" xr:uid="{00000000-0005-0000-0000-000001000000}"/>
    <cellStyle name="Normal" xfId="0" builtinId="0"/>
    <cellStyle name="Normal 30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"/>
  <sheetViews>
    <sheetView topLeftCell="A31" workbookViewId="0">
      <selection activeCell="O44" sqref="O44"/>
    </sheetView>
  </sheetViews>
  <sheetFormatPr defaultRowHeight="15"/>
  <cols>
    <col min="1" max="1" width="4.7109375" customWidth="1"/>
    <col min="2" max="2" width="52" customWidth="1"/>
    <col min="3" max="5" width="9.140625" customWidth="1"/>
    <col min="6" max="6" width="10.5703125" customWidth="1"/>
    <col min="7" max="7" width="10.7109375" customWidth="1"/>
    <col min="8" max="8" width="9.140625" customWidth="1"/>
    <col min="9" max="9" width="11" customWidth="1"/>
    <col min="10" max="10" width="12.42578125" customWidth="1"/>
    <col min="11" max="11" width="9.140625" customWidth="1"/>
  </cols>
  <sheetData>
    <row r="1" spans="1:11" ht="23.25" customHeight="1">
      <c r="A1" s="30" t="s">
        <v>88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32.25" customHeight="1">
      <c r="A2" s="35" t="s">
        <v>0</v>
      </c>
      <c r="B2" s="37" t="s">
        <v>1</v>
      </c>
      <c r="C2" s="31" t="s">
        <v>2</v>
      </c>
      <c r="D2" s="32"/>
      <c r="E2" s="33"/>
      <c r="F2" s="34" t="s">
        <v>3</v>
      </c>
      <c r="G2" s="34"/>
      <c r="H2" s="34"/>
      <c r="I2" s="32" t="s">
        <v>4</v>
      </c>
      <c r="J2" s="32"/>
      <c r="K2" s="33"/>
    </row>
    <row r="3" spans="1:11" ht="30.75" thickBot="1">
      <c r="A3" s="36"/>
      <c r="B3" s="38"/>
      <c r="C3" s="2" t="s">
        <v>5</v>
      </c>
      <c r="D3" s="2" t="s">
        <v>6</v>
      </c>
      <c r="E3" s="2" t="s">
        <v>7</v>
      </c>
      <c r="F3" s="2" t="s">
        <v>5</v>
      </c>
      <c r="G3" s="2" t="s">
        <v>6</v>
      </c>
      <c r="H3" s="2" t="s">
        <v>7</v>
      </c>
      <c r="I3" s="2" t="s">
        <v>5</v>
      </c>
      <c r="J3" s="2" t="s">
        <v>6</v>
      </c>
      <c r="K3" s="2" t="s">
        <v>7</v>
      </c>
    </row>
    <row r="4" spans="1:11" ht="17.25" customHeight="1" thickTop="1">
      <c r="A4" s="1"/>
      <c r="B4" s="4" t="s">
        <v>8</v>
      </c>
      <c r="C4" s="3">
        <v>7</v>
      </c>
      <c r="D4" s="3">
        <v>7</v>
      </c>
      <c r="E4" s="3"/>
      <c r="F4" s="3">
        <f>G4+H4</f>
        <v>0</v>
      </c>
      <c r="G4" s="5"/>
      <c r="H4" s="5"/>
      <c r="I4" s="3">
        <f>J4+K4</f>
        <v>0</v>
      </c>
      <c r="J4" s="5"/>
      <c r="K4" s="5"/>
    </row>
    <row r="5" spans="1:11" ht="17.25" customHeight="1">
      <c r="A5" s="1">
        <v>1</v>
      </c>
      <c r="B5" s="19" t="s">
        <v>9</v>
      </c>
      <c r="C5" s="20">
        <f>D5+E5</f>
        <v>71600</v>
      </c>
      <c r="D5" s="20">
        <v>71600</v>
      </c>
      <c r="E5" s="20">
        <v>0</v>
      </c>
      <c r="F5" s="20">
        <f>G5+H5</f>
        <v>62830</v>
      </c>
      <c r="G5" s="20">
        <v>62830</v>
      </c>
      <c r="H5" s="20"/>
      <c r="I5" s="20">
        <f>J5+K5</f>
        <v>62829.54</v>
      </c>
      <c r="J5" s="20">
        <v>62829.54</v>
      </c>
      <c r="K5" s="20"/>
    </row>
    <row r="6" spans="1:11" ht="17.25" customHeight="1">
      <c r="A6" s="1">
        <v>2</v>
      </c>
      <c r="B6" s="19" t="s">
        <v>10</v>
      </c>
      <c r="C6" s="20">
        <f t="shared" ref="C6:C47" si="0">D6+E6</f>
        <v>62899</v>
      </c>
      <c r="D6" s="20">
        <f>D7+D9+D27+D30+D34</f>
        <v>62899</v>
      </c>
      <c r="E6" s="20">
        <f t="shared" ref="E6:K6" si="1">SUM(E7:E9,E27:E30,E34)</f>
        <v>0</v>
      </c>
      <c r="F6" s="20">
        <f t="shared" ref="F6:F39" si="2">G6+H6</f>
        <v>62899</v>
      </c>
      <c r="G6" s="20">
        <f>G7+G9+G27+G30+G34</f>
        <v>62899</v>
      </c>
      <c r="H6" s="20">
        <f t="shared" si="1"/>
        <v>0</v>
      </c>
      <c r="I6" s="20">
        <f t="shared" si="1"/>
        <v>50101.409999999996</v>
      </c>
      <c r="J6" s="20">
        <f t="shared" si="1"/>
        <v>50101.409999999996</v>
      </c>
      <c r="K6" s="20">
        <f t="shared" si="1"/>
        <v>0</v>
      </c>
    </row>
    <row r="7" spans="1:11" ht="17.25" customHeight="1">
      <c r="A7" s="6" t="s">
        <v>11</v>
      </c>
      <c r="B7" s="17" t="s">
        <v>12</v>
      </c>
      <c r="C7" s="20">
        <f t="shared" si="0"/>
        <v>1779</v>
      </c>
      <c r="D7" s="20">
        <v>1779</v>
      </c>
      <c r="E7" s="20">
        <v>0</v>
      </c>
      <c r="F7" s="20">
        <f t="shared" si="2"/>
        <v>1779</v>
      </c>
      <c r="G7" s="20">
        <v>1779</v>
      </c>
      <c r="H7" s="20"/>
      <c r="I7" s="20">
        <f>J7+K7</f>
        <v>0</v>
      </c>
      <c r="J7" s="20"/>
      <c r="K7" s="20"/>
    </row>
    <row r="8" spans="1:11" ht="17.25" customHeight="1">
      <c r="A8" s="6" t="s">
        <v>13</v>
      </c>
      <c r="B8" s="17" t="s">
        <v>14</v>
      </c>
      <c r="C8" s="20">
        <f t="shared" si="0"/>
        <v>0</v>
      </c>
      <c r="D8" s="20">
        <v>0</v>
      </c>
      <c r="E8" s="20">
        <v>0</v>
      </c>
      <c r="F8" s="20">
        <f t="shared" si="2"/>
        <v>0</v>
      </c>
      <c r="G8" s="20">
        <v>0</v>
      </c>
      <c r="H8" s="20"/>
      <c r="I8" s="20">
        <f>J8+K8</f>
        <v>0</v>
      </c>
      <c r="J8" s="20"/>
      <c r="K8" s="20"/>
    </row>
    <row r="9" spans="1:11" ht="17.25" customHeight="1">
      <c r="A9" s="6" t="s">
        <v>15</v>
      </c>
      <c r="B9" s="17" t="s">
        <v>16</v>
      </c>
      <c r="C9" s="20">
        <f t="shared" si="0"/>
        <v>25890</v>
      </c>
      <c r="D9" s="20">
        <f>D10+D11+D12+D13+D16+D17+D18+D19+D20+D23</f>
        <v>25890</v>
      </c>
      <c r="E9" s="20">
        <f>SUM(E10:E13,E16:E20,E23)</f>
        <v>0</v>
      </c>
      <c r="F9" s="20">
        <f t="shared" si="2"/>
        <v>25890</v>
      </c>
      <c r="G9" s="20">
        <f>G10+G11+G12+G13+G16+G17+G18+G19+G20+G23</f>
        <v>25890</v>
      </c>
      <c r="H9" s="20">
        <f>SUM(H10:H13,H16:H20,H23)</f>
        <v>0</v>
      </c>
      <c r="I9" s="20">
        <f t="shared" ref="I9:I37" si="3">SUM(J9:K9)</f>
        <v>22472.3</v>
      </c>
      <c r="J9" s="20">
        <f>SUM(J10:J13,J16:J20,J23)</f>
        <v>22472.3</v>
      </c>
      <c r="K9" s="20">
        <f>SUM(K10:K13,K16:K20,K23)</f>
        <v>0</v>
      </c>
    </row>
    <row r="10" spans="1:11" ht="17.25" customHeight="1">
      <c r="A10" s="6"/>
      <c r="B10" s="17" t="s">
        <v>17</v>
      </c>
      <c r="C10" s="20">
        <f t="shared" si="0"/>
        <v>200</v>
      </c>
      <c r="D10" s="20">
        <v>200</v>
      </c>
      <c r="E10" s="20">
        <v>0</v>
      </c>
      <c r="F10" s="20">
        <f t="shared" si="2"/>
        <v>200</v>
      </c>
      <c r="G10" s="20">
        <v>200</v>
      </c>
      <c r="H10" s="20"/>
      <c r="I10" s="20">
        <f t="shared" si="3"/>
        <v>200</v>
      </c>
      <c r="J10" s="20">
        <v>200</v>
      </c>
      <c r="K10" s="20"/>
    </row>
    <row r="11" spans="1:11" ht="17.25" customHeight="1">
      <c r="A11" s="6"/>
      <c r="B11" s="17" t="s">
        <v>18</v>
      </c>
      <c r="C11" s="20">
        <f t="shared" si="0"/>
        <v>0</v>
      </c>
      <c r="D11" s="20">
        <v>0</v>
      </c>
      <c r="E11" s="20">
        <v>0</v>
      </c>
      <c r="F11" s="20">
        <f t="shared" si="2"/>
        <v>0</v>
      </c>
      <c r="G11" s="20">
        <v>0</v>
      </c>
      <c r="H11" s="20"/>
      <c r="I11" s="20">
        <f t="shared" si="3"/>
        <v>0</v>
      </c>
      <c r="J11" s="20"/>
      <c r="K11" s="20"/>
    </row>
    <row r="12" spans="1:11" ht="17.25" customHeight="1">
      <c r="A12" s="6"/>
      <c r="B12" s="17" t="s">
        <v>19</v>
      </c>
      <c r="C12" s="20">
        <f t="shared" si="0"/>
        <v>500</v>
      </c>
      <c r="D12" s="20">
        <v>500</v>
      </c>
      <c r="E12" s="20">
        <v>0</v>
      </c>
      <c r="F12" s="20">
        <f t="shared" si="2"/>
        <v>500</v>
      </c>
      <c r="G12" s="20">
        <v>500</v>
      </c>
      <c r="H12" s="20"/>
      <c r="I12" s="20">
        <f t="shared" si="3"/>
        <v>300</v>
      </c>
      <c r="J12" s="20">
        <v>300</v>
      </c>
      <c r="K12" s="20"/>
    </row>
    <row r="13" spans="1:11" ht="23.25" customHeight="1">
      <c r="A13" s="6"/>
      <c r="B13" s="18" t="s">
        <v>20</v>
      </c>
      <c r="C13" s="20">
        <f t="shared" si="0"/>
        <v>700</v>
      </c>
      <c r="D13" s="20">
        <f>SUM(D14:D15)</f>
        <v>700</v>
      </c>
      <c r="E13" s="20">
        <v>0</v>
      </c>
      <c r="F13" s="20">
        <f t="shared" si="2"/>
        <v>700</v>
      </c>
      <c r="G13" s="20">
        <f>SUM(G14:G15)</f>
        <v>700</v>
      </c>
      <c r="H13" s="20">
        <f>SUM(H14:H15)</f>
        <v>0</v>
      </c>
      <c r="I13" s="20">
        <f t="shared" si="3"/>
        <v>200</v>
      </c>
      <c r="J13" s="20">
        <f>SUM(J14:J15)</f>
        <v>200</v>
      </c>
      <c r="K13" s="20">
        <f>SUM(K14:K15)</f>
        <v>0</v>
      </c>
    </row>
    <row r="14" spans="1:11" ht="17.25" customHeight="1">
      <c r="A14" s="6"/>
      <c r="B14" s="18" t="s">
        <v>21</v>
      </c>
      <c r="C14" s="20">
        <f t="shared" si="0"/>
        <v>500</v>
      </c>
      <c r="D14" s="20">
        <v>500</v>
      </c>
      <c r="E14" s="20">
        <v>0</v>
      </c>
      <c r="F14" s="20">
        <f t="shared" si="2"/>
        <v>500</v>
      </c>
      <c r="G14" s="20">
        <v>500</v>
      </c>
      <c r="H14" s="20"/>
      <c r="I14" s="20">
        <f t="shared" si="3"/>
        <v>0</v>
      </c>
      <c r="J14" s="20"/>
      <c r="K14" s="20"/>
    </row>
    <row r="15" spans="1:11" ht="17.25" customHeight="1">
      <c r="A15" s="6"/>
      <c r="B15" s="17" t="s">
        <v>22</v>
      </c>
      <c r="C15" s="20">
        <f t="shared" si="0"/>
        <v>200</v>
      </c>
      <c r="D15" s="20">
        <v>200</v>
      </c>
      <c r="E15" s="20">
        <v>0</v>
      </c>
      <c r="F15" s="20">
        <f t="shared" si="2"/>
        <v>200</v>
      </c>
      <c r="G15" s="20">
        <v>200</v>
      </c>
      <c r="H15" s="20"/>
      <c r="I15" s="20">
        <f t="shared" si="3"/>
        <v>200</v>
      </c>
      <c r="J15" s="20">
        <v>200</v>
      </c>
      <c r="K15" s="20"/>
    </row>
    <row r="16" spans="1:11" ht="23.25" customHeight="1">
      <c r="A16" s="6"/>
      <c r="B16" s="18" t="s">
        <v>23</v>
      </c>
      <c r="C16" s="20">
        <f t="shared" si="0"/>
        <v>3490</v>
      </c>
      <c r="D16" s="20">
        <v>3490</v>
      </c>
      <c r="E16" s="20">
        <v>0</v>
      </c>
      <c r="F16" s="20">
        <f t="shared" si="2"/>
        <v>3490</v>
      </c>
      <c r="G16" s="20">
        <v>3490</v>
      </c>
      <c r="H16" s="20"/>
      <c r="I16" s="20">
        <f t="shared" si="3"/>
        <v>2500</v>
      </c>
      <c r="J16" s="20">
        <v>2500</v>
      </c>
      <c r="K16" s="20"/>
    </row>
    <row r="17" spans="1:11" ht="17.25" customHeight="1">
      <c r="A17" s="6"/>
      <c r="B17" s="18" t="s">
        <v>24</v>
      </c>
      <c r="C17" s="20">
        <f t="shared" si="0"/>
        <v>20850</v>
      </c>
      <c r="D17" s="20">
        <v>20850</v>
      </c>
      <c r="E17" s="20">
        <v>0</v>
      </c>
      <c r="F17" s="20">
        <f t="shared" si="2"/>
        <v>20850</v>
      </c>
      <c r="G17" s="20">
        <v>20850</v>
      </c>
      <c r="H17" s="20"/>
      <c r="I17" s="20">
        <f t="shared" si="3"/>
        <v>19156.5</v>
      </c>
      <c r="J17" s="20">
        <v>19156.5</v>
      </c>
      <c r="K17" s="20"/>
    </row>
    <row r="18" spans="1:11" ht="17.25" customHeight="1">
      <c r="A18" s="6"/>
      <c r="B18" s="18" t="s">
        <v>25</v>
      </c>
      <c r="C18" s="20">
        <f t="shared" si="0"/>
        <v>0</v>
      </c>
      <c r="D18" s="20"/>
      <c r="E18" s="20">
        <v>0</v>
      </c>
      <c r="F18" s="20">
        <f t="shared" si="2"/>
        <v>0</v>
      </c>
      <c r="G18" s="20"/>
      <c r="H18" s="20"/>
      <c r="I18" s="20">
        <f t="shared" si="3"/>
        <v>0</v>
      </c>
      <c r="J18" s="20"/>
      <c r="K18" s="20"/>
    </row>
    <row r="19" spans="1:11" ht="22.5" customHeight="1">
      <c r="A19" s="6"/>
      <c r="B19" s="18" t="s">
        <v>26</v>
      </c>
      <c r="C19" s="20">
        <f t="shared" si="0"/>
        <v>0</v>
      </c>
      <c r="D19" s="20"/>
      <c r="E19" s="20">
        <v>0</v>
      </c>
      <c r="F19" s="20">
        <f t="shared" si="2"/>
        <v>0</v>
      </c>
      <c r="G19" s="20"/>
      <c r="H19" s="20"/>
      <c r="I19" s="20">
        <f t="shared" si="3"/>
        <v>0</v>
      </c>
      <c r="J19" s="20"/>
      <c r="K19" s="20"/>
    </row>
    <row r="20" spans="1:11" ht="17.25" customHeight="1">
      <c r="A20" s="6"/>
      <c r="B20" s="17" t="s">
        <v>27</v>
      </c>
      <c r="C20" s="20">
        <f t="shared" si="0"/>
        <v>150</v>
      </c>
      <c r="D20" s="20">
        <f>D21+D22</f>
        <v>150</v>
      </c>
      <c r="E20" s="20">
        <f t="shared" ref="E20" si="4">SUM(E21:E22)</f>
        <v>0</v>
      </c>
      <c r="F20" s="20">
        <f t="shared" si="2"/>
        <v>150</v>
      </c>
      <c r="G20" s="20">
        <f>G21+G22</f>
        <v>150</v>
      </c>
      <c r="H20" s="20">
        <f t="shared" ref="H20" si="5">SUM(H21:H22)</f>
        <v>0</v>
      </c>
      <c r="I20" s="20">
        <f t="shared" si="3"/>
        <v>115.8</v>
      </c>
      <c r="J20" s="20">
        <f t="shared" ref="J20:K20" si="6">SUM(J21:J22)</f>
        <v>115.8</v>
      </c>
      <c r="K20" s="20">
        <f t="shared" si="6"/>
        <v>0</v>
      </c>
    </row>
    <row r="21" spans="1:11" ht="17.25" customHeight="1">
      <c r="A21" s="6"/>
      <c r="B21" s="17" t="s">
        <v>28</v>
      </c>
      <c r="C21" s="20">
        <f t="shared" si="0"/>
        <v>0</v>
      </c>
      <c r="D21" s="20">
        <v>0</v>
      </c>
      <c r="E21" s="20">
        <v>0</v>
      </c>
      <c r="F21" s="20">
        <f t="shared" si="2"/>
        <v>0</v>
      </c>
      <c r="G21" s="20">
        <v>0</v>
      </c>
      <c r="H21" s="20"/>
      <c r="I21" s="20">
        <f t="shared" si="3"/>
        <v>0</v>
      </c>
      <c r="J21" s="20"/>
      <c r="K21" s="20"/>
    </row>
    <row r="22" spans="1:11" ht="17.25" customHeight="1">
      <c r="A22" s="6"/>
      <c r="B22" s="17" t="s">
        <v>29</v>
      </c>
      <c r="C22" s="20">
        <f t="shared" si="0"/>
        <v>150</v>
      </c>
      <c r="D22" s="20">
        <v>150</v>
      </c>
      <c r="E22" s="20">
        <v>0</v>
      </c>
      <c r="F22" s="20">
        <f t="shared" si="2"/>
        <v>150</v>
      </c>
      <c r="G22" s="20">
        <v>150</v>
      </c>
      <c r="H22" s="20"/>
      <c r="I22" s="20">
        <f t="shared" si="3"/>
        <v>115.8</v>
      </c>
      <c r="J22" s="20">
        <v>115.8</v>
      </c>
      <c r="K22" s="20"/>
    </row>
    <row r="23" spans="1:11" ht="17.25" customHeight="1">
      <c r="A23" s="6"/>
      <c r="B23" s="17" t="s">
        <v>30</v>
      </c>
      <c r="C23" s="20">
        <f t="shared" si="0"/>
        <v>0</v>
      </c>
      <c r="D23" s="20">
        <f>SUM(D24:D26)</f>
        <v>0</v>
      </c>
      <c r="E23" s="20">
        <f>SUM(E24:E26)</f>
        <v>0</v>
      </c>
      <c r="F23" s="20">
        <f t="shared" si="2"/>
        <v>0</v>
      </c>
      <c r="G23" s="20">
        <f>SUM(G24:G26)</f>
        <v>0</v>
      </c>
      <c r="H23" s="20">
        <f>SUM(H24:H26)</f>
        <v>0</v>
      </c>
      <c r="I23" s="20">
        <f t="shared" si="3"/>
        <v>0</v>
      </c>
      <c r="J23" s="21">
        <f>SUM(J24:J26)</f>
        <v>0</v>
      </c>
      <c r="K23" s="20">
        <f>SUM(K24:K26)</f>
        <v>0</v>
      </c>
    </row>
    <row r="24" spans="1:11" ht="17.25" customHeight="1">
      <c r="A24" s="6"/>
      <c r="B24" s="17" t="s">
        <v>31</v>
      </c>
      <c r="C24" s="20">
        <f t="shared" si="0"/>
        <v>0</v>
      </c>
      <c r="D24" s="20">
        <v>0</v>
      </c>
      <c r="E24" s="20">
        <v>0</v>
      </c>
      <c r="F24" s="20">
        <f t="shared" si="2"/>
        <v>0</v>
      </c>
      <c r="G24" s="20">
        <v>0</v>
      </c>
      <c r="H24" s="20"/>
      <c r="I24" s="20">
        <f t="shared" si="3"/>
        <v>0</v>
      </c>
      <c r="J24" s="21"/>
      <c r="K24" s="20"/>
    </row>
    <row r="25" spans="1:11" ht="17.25" customHeight="1">
      <c r="A25" s="6"/>
      <c r="B25" s="18" t="s">
        <v>32</v>
      </c>
      <c r="C25" s="20">
        <f t="shared" si="0"/>
        <v>0</v>
      </c>
      <c r="D25" s="20"/>
      <c r="E25" s="20">
        <v>0</v>
      </c>
      <c r="F25" s="20">
        <f t="shared" si="2"/>
        <v>0</v>
      </c>
      <c r="G25" s="20"/>
      <c r="H25" s="20"/>
      <c r="I25" s="20">
        <f t="shared" si="3"/>
        <v>0</v>
      </c>
      <c r="J25" s="21"/>
      <c r="K25" s="20"/>
    </row>
    <row r="26" spans="1:11" ht="17.25" customHeight="1">
      <c r="A26" s="6"/>
      <c r="B26" s="18" t="s">
        <v>33</v>
      </c>
      <c r="C26" s="20">
        <f t="shared" si="0"/>
        <v>0</v>
      </c>
      <c r="D26" s="20">
        <v>0</v>
      </c>
      <c r="E26" s="20">
        <v>0</v>
      </c>
      <c r="F26" s="20">
        <f t="shared" si="2"/>
        <v>0</v>
      </c>
      <c r="G26" s="20">
        <v>0</v>
      </c>
      <c r="H26" s="20"/>
      <c r="I26" s="20">
        <f t="shared" si="3"/>
        <v>0</v>
      </c>
      <c r="J26" s="20"/>
      <c r="K26" s="20"/>
    </row>
    <row r="27" spans="1:11" ht="17.25" customHeight="1">
      <c r="A27" s="6" t="s">
        <v>34</v>
      </c>
      <c r="B27" s="17" t="s">
        <v>35</v>
      </c>
      <c r="C27" s="20">
        <f t="shared" si="0"/>
        <v>0</v>
      </c>
      <c r="D27" s="20"/>
      <c r="E27" s="20">
        <v>0</v>
      </c>
      <c r="F27" s="20">
        <f t="shared" si="2"/>
        <v>0</v>
      </c>
      <c r="G27" s="20"/>
      <c r="H27" s="20"/>
      <c r="I27" s="20">
        <f t="shared" si="3"/>
        <v>0</v>
      </c>
      <c r="J27" s="20"/>
      <c r="K27" s="20"/>
    </row>
    <row r="28" spans="1:11" ht="17.25" customHeight="1">
      <c r="A28" s="6" t="s">
        <v>36</v>
      </c>
      <c r="B28" s="17" t="s">
        <v>37</v>
      </c>
      <c r="C28" s="20">
        <f t="shared" si="0"/>
        <v>0</v>
      </c>
      <c r="D28" s="20"/>
      <c r="E28" s="20">
        <v>0</v>
      </c>
      <c r="F28" s="20">
        <f t="shared" si="2"/>
        <v>0</v>
      </c>
      <c r="G28" s="20"/>
      <c r="H28" s="20"/>
      <c r="I28" s="20">
        <f t="shared" si="3"/>
        <v>0</v>
      </c>
      <c r="J28" s="20"/>
      <c r="K28" s="20"/>
    </row>
    <row r="29" spans="1:11" ht="23.25" customHeight="1">
      <c r="A29" s="6" t="s">
        <v>38</v>
      </c>
      <c r="B29" s="18" t="s">
        <v>39</v>
      </c>
      <c r="C29" s="20">
        <f t="shared" si="0"/>
        <v>0</v>
      </c>
      <c r="D29" s="20"/>
      <c r="E29" s="20">
        <v>0</v>
      </c>
      <c r="F29" s="20">
        <f t="shared" si="2"/>
        <v>0</v>
      </c>
      <c r="G29" s="20"/>
      <c r="H29" s="20"/>
      <c r="I29" s="20">
        <f t="shared" si="3"/>
        <v>0</v>
      </c>
      <c r="J29" s="20"/>
      <c r="K29" s="20"/>
    </row>
    <row r="30" spans="1:11" ht="25.5" customHeight="1">
      <c r="A30" s="6" t="s">
        <v>40</v>
      </c>
      <c r="B30" s="18" t="s">
        <v>41</v>
      </c>
      <c r="C30" s="20">
        <f t="shared" si="0"/>
        <v>34800</v>
      </c>
      <c r="D30" s="20">
        <f t="shared" ref="D30" si="7">SUM(D31:D33)</f>
        <v>34800</v>
      </c>
      <c r="E30" s="20">
        <v>0</v>
      </c>
      <c r="F30" s="20">
        <f t="shared" si="2"/>
        <v>34800</v>
      </c>
      <c r="G30" s="20">
        <f t="shared" ref="G30" si="8">SUM(G31:G33)</f>
        <v>34800</v>
      </c>
      <c r="H30" s="20">
        <f t="shared" ref="H30" si="9">SUM(H31:H33)</f>
        <v>0</v>
      </c>
      <c r="I30" s="20">
        <f t="shared" si="3"/>
        <v>27229.91</v>
      </c>
      <c r="J30" s="20">
        <f t="shared" ref="J30:K30" si="10">SUM(J31:J33)</f>
        <v>27229.91</v>
      </c>
      <c r="K30" s="20">
        <f t="shared" si="10"/>
        <v>0</v>
      </c>
    </row>
    <row r="31" spans="1:11" ht="17.25" customHeight="1">
      <c r="A31" s="6"/>
      <c r="B31" s="18" t="s">
        <v>42</v>
      </c>
      <c r="C31" s="20">
        <f t="shared" si="0"/>
        <v>16250</v>
      </c>
      <c r="D31" s="20">
        <v>16250</v>
      </c>
      <c r="E31" s="20">
        <v>0</v>
      </c>
      <c r="F31" s="20">
        <f t="shared" si="2"/>
        <v>16250</v>
      </c>
      <c r="G31" s="20">
        <v>16250</v>
      </c>
      <c r="H31" s="20"/>
      <c r="I31" s="20">
        <f t="shared" si="3"/>
        <v>15909.91</v>
      </c>
      <c r="J31" s="20">
        <v>15909.91</v>
      </c>
      <c r="K31" s="20"/>
    </row>
    <row r="32" spans="1:11" ht="17.25" customHeight="1">
      <c r="A32" s="6"/>
      <c r="B32" s="18" t="s">
        <v>76</v>
      </c>
      <c r="C32" s="20">
        <f t="shared" si="0"/>
        <v>8750</v>
      </c>
      <c r="D32" s="20">
        <v>8750</v>
      </c>
      <c r="E32" s="20">
        <v>0</v>
      </c>
      <c r="F32" s="20">
        <f t="shared" si="2"/>
        <v>8750</v>
      </c>
      <c r="G32" s="20">
        <v>8750</v>
      </c>
      <c r="H32" s="20"/>
      <c r="I32" s="20">
        <v>1520</v>
      </c>
      <c r="J32" s="20">
        <v>1520</v>
      </c>
      <c r="K32" s="20"/>
    </row>
    <row r="33" spans="1:11" ht="17.25" customHeight="1">
      <c r="A33" s="6"/>
      <c r="B33" s="18" t="s">
        <v>43</v>
      </c>
      <c r="C33" s="20">
        <f t="shared" si="0"/>
        <v>9800</v>
      </c>
      <c r="D33" s="20">
        <v>9800</v>
      </c>
      <c r="E33" s="20">
        <v>0</v>
      </c>
      <c r="F33" s="20">
        <f t="shared" si="2"/>
        <v>9800</v>
      </c>
      <c r="G33" s="20">
        <v>9800</v>
      </c>
      <c r="H33" s="20"/>
      <c r="I33" s="20">
        <f t="shared" si="3"/>
        <v>9800</v>
      </c>
      <c r="J33" s="20">
        <v>9800</v>
      </c>
      <c r="K33" s="20"/>
    </row>
    <row r="34" spans="1:11" ht="17.25" customHeight="1">
      <c r="A34" s="6" t="s">
        <v>44</v>
      </c>
      <c r="B34" s="18" t="s">
        <v>45</v>
      </c>
      <c r="C34" s="20">
        <f t="shared" si="0"/>
        <v>430</v>
      </c>
      <c r="D34" s="20">
        <f>SUM(D35:D36)</f>
        <v>430</v>
      </c>
      <c r="E34" s="20">
        <v>0</v>
      </c>
      <c r="F34" s="20">
        <f t="shared" si="2"/>
        <v>430</v>
      </c>
      <c r="G34" s="20">
        <f>SUM(G35:G36)</f>
        <v>430</v>
      </c>
      <c r="H34" s="20">
        <f>SUM(H35:H36)</f>
        <v>0</v>
      </c>
      <c r="I34" s="20">
        <f t="shared" si="3"/>
        <v>399.2</v>
      </c>
      <c r="J34" s="21">
        <f>SUM(J35:J36)</f>
        <v>399.2</v>
      </c>
      <c r="K34" s="20">
        <f>SUM(K35:K36)</f>
        <v>0</v>
      </c>
    </row>
    <row r="35" spans="1:11" ht="17.25" customHeight="1">
      <c r="A35" s="6"/>
      <c r="B35" s="18" t="s">
        <v>78</v>
      </c>
      <c r="C35" s="20">
        <f t="shared" ref="C35" si="11">D35+E35</f>
        <v>80</v>
      </c>
      <c r="D35" s="20">
        <v>80</v>
      </c>
      <c r="E35" s="20">
        <v>0</v>
      </c>
      <c r="F35" s="20">
        <f t="shared" si="2"/>
        <v>80</v>
      </c>
      <c r="G35" s="20">
        <v>80</v>
      </c>
      <c r="H35" s="20"/>
      <c r="I35" s="20">
        <f t="shared" ref="I35" si="12">SUM(J35:K35)</f>
        <v>49.2</v>
      </c>
      <c r="J35" s="21">
        <v>49.2</v>
      </c>
      <c r="K35" s="20"/>
    </row>
    <row r="36" spans="1:11" ht="17.25" customHeight="1">
      <c r="A36" s="6"/>
      <c r="B36" s="18" t="s">
        <v>87</v>
      </c>
      <c r="C36" s="20">
        <f t="shared" si="0"/>
        <v>350</v>
      </c>
      <c r="D36" s="20">
        <v>350</v>
      </c>
      <c r="E36" s="20">
        <v>0</v>
      </c>
      <c r="F36" s="20">
        <f t="shared" si="2"/>
        <v>350</v>
      </c>
      <c r="G36" s="20">
        <v>350</v>
      </c>
      <c r="H36" s="20"/>
      <c r="I36" s="20">
        <f t="shared" si="3"/>
        <v>350</v>
      </c>
      <c r="J36" s="21">
        <v>350</v>
      </c>
      <c r="K36" s="20"/>
    </row>
    <row r="37" spans="1:11" ht="17.25" customHeight="1">
      <c r="A37" s="1">
        <v>3</v>
      </c>
      <c r="B37" s="18" t="s">
        <v>46</v>
      </c>
      <c r="C37" s="20">
        <f t="shared" si="0"/>
        <v>0</v>
      </c>
      <c r="D37" s="20"/>
      <c r="E37" s="20">
        <v>0</v>
      </c>
      <c r="F37" s="20">
        <f t="shared" si="2"/>
        <v>0</v>
      </c>
      <c r="G37" s="20"/>
      <c r="H37" s="20"/>
      <c r="I37" s="20">
        <f t="shared" si="3"/>
        <v>0</v>
      </c>
      <c r="J37" s="20"/>
      <c r="K37" s="20"/>
    </row>
    <row r="38" spans="1:11" ht="17.25" customHeight="1">
      <c r="A38" s="1">
        <v>4</v>
      </c>
      <c r="B38" s="17" t="s">
        <v>47</v>
      </c>
      <c r="C38" s="20">
        <f t="shared" si="0"/>
        <v>15501</v>
      </c>
      <c r="D38" s="20">
        <f>SUM(D39:D46)</f>
        <v>15501</v>
      </c>
      <c r="E38" s="20">
        <f t="shared" ref="E38:J38" si="13">SUM(E39:E46)</f>
        <v>0</v>
      </c>
      <c r="F38" s="20">
        <f t="shared" si="2"/>
        <v>15501</v>
      </c>
      <c r="G38" s="20">
        <f>SUM(G39:G46)</f>
        <v>15501</v>
      </c>
      <c r="H38" s="20"/>
      <c r="I38" s="20">
        <f t="shared" si="13"/>
        <v>15501</v>
      </c>
      <c r="J38" s="20">
        <f t="shared" si="13"/>
        <v>15501</v>
      </c>
      <c r="K38" s="20"/>
    </row>
    <row r="39" spans="1:11" ht="17.25" customHeight="1">
      <c r="A39" s="10"/>
      <c r="B39" s="17" t="s">
        <v>77</v>
      </c>
      <c r="C39" s="20">
        <f t="shared" si="0"/>
        <v>6430</v>
      </c>
      <c r="D39" s="20">
        <v>6430</v>
      </c>
      <c r="E39" s="20">
        <v>0</v>
      </c>
      <c r="F39" s="20">
        <f t="shared" si="2"/>
        <v>6430</v>
      </c>
      <c r="G39" s="20">
        <v>6430</v>
      </c>
      <c r="H39" s="20"/>
      <c r="I39" s="22">
        <v>6430</v>
      </c>
      <c r="J39" s="22">
        <v>6430</v>
      </c>
      <c r="K39" s="22"/>
    </row>
    <row r="40" spans="1:11" ht="17.25" customHeight="1">
      <c r="A40" s="10"/>
      <c r="B40" s="17" t="s">
        <v>81</v>
      </c>
      <c r="C40" s="20">
        <v>2000</v>
      </c>
      <c r="D40" s="20">
        <f t="shared" ref="D40:D45" si="14">C40</f>
        <v>2000</v>
      </c>
      <c r="E40" s="20">
        <v>0</v>
      </c>
      <c r="F40" s="20">
        <v>2000</v>
      </c>
      <c r="G40" s="20">
        <f t="shared" ref="G40:G45" si="15">F40</f>
        <v>2000</v>
      </c>
      <c r="H40" s="20"/>
      <c r="I40" s="9">
        <v>2000</v>
      </c>
      <c r="J40" s="9">
        <v>2000</v>
      </c>
      <c r="K40" s="9"/>
    </row>
    <row r="41" spans="1:11" ht="17.25" customHeight="1">
      <c r="A41" s="10"/>
      <c r="B41" s="17" t="s">
        <v>82</v>
      </c>
      <c r="C41" s="20">
        <v>595</v>
      </c>
      <c r="D41" s="20">
        <f t="shared" si="14"/>
        <v>595</v>
      </c>
      <c r="E41" s="20">
        <v>0</v>
      </c>
      <c r="F41" s="20">
        <v>595</v>
      </c>
      <c r="G41" s="20">
        <f t="shared" si="15"/>
        <v>595</v>
      </c>
      <c r="H41" s="20"/>
      <c r="I41" s="9">
        <v>595</v>
      </c>
      <c r="J41" s="9">
        <v>595</v>
      </c>
      <c r="K41" s="9"/>
    </row>
    <row r="42" spans="1:11" ht="17.25" customHeight="1">
      <c r="A42" s="10"/>
      <c r="B42" s="17" t="s">
        <v>83</v>
      </c>
      <c r="C42" s="20">
        <v>2639</v>
      </c>
      <c r="D42" s="20">
        <f t="shared" si="14"/>
        <v>2639</v>
      </c>
      <c r="E42" s="20">
        <v>0</v>
      </c>
      <c r="F42" s="20">
        <v>2639</v>
      </c>
      <c r="G42" s="20">
        <f t="shared" si="15"/>
        <v>2639</v>
      </c>
      <c r="H42" s="20"/>
      <c r="I42" s="9">
        <v>2639</v>
      </c>
      <c r="J42" s="9">
        <v>2639</v>
      </c>
      <c r="K42" s="9"/>
    </row>
    <row r="43" spans="1:11" ht="17.25" customHeight="1">
      <c r="A43" s="10"/>
      <c r="B43" s="17" t="s">
        <v>84</v>
      </c>
      <c r="C43" s="20">
        <v>699</v>
      </c>
      <c r="D43" s="20">
        <f t="shared" si="14"/>
        <v>699</v>
      </c>
      <c r="E43" s="20">
        <v>0</v>
      </c>
      <c r="F43" s="20">
        <v>699</v>
      </c>
      <c r="G43" s="20">
        <f t="shared" si="15"/>
        <v>699</v>
      </c>
      <c r="H43" s="20"/>
      <c r="I43" s="9">
        <v>699</v>
      </c>
      <c r="J43" s="9">
        <v>699</v>
      </c>
      <c r="K43" s="9"/>
    </row>
    <row r="44" spans="1:11" ht="17.25" customHeight="1">
      <c r="A44" s="10"/>
      <c r="B44" s="17" t="s">
        <v>85</v>
      </c>
      <c r="C44" s="20">
        <v>1493</v>
      </c>
      <c r="D44" s="20">
        <f t="shared" si="14"/>
        <v>1493</v>
      </c>
      <c r="E44" s="20">
        <v>0</v>
      </c>
      <c r="F44" s="20">
        <v>1493</v>
      </c>
      <c r="G44" s="20">
        <f t="shared" si="15"/>
        <v>1493</v>
      </c>
      <c r="H44" s="20"/>
      <c r="I44" s="9">
        <v>1493</v>
      </c>
      <c r="J44" s="9">
        <v>1493</v>
      </c>
      <c r="K44" s="9"/>
    </row>
    <row r="45" spans="1:11" ht="17.25" customHeight="1">
      <c r="A45" s="10"/>
      <c r="B45" s="17" t="s">
        <v>86</v>
      </c>
      <c r="C45" s="20">
        <v>1645</v>
      </c>
      <c r="D45" s="20">
        <f t="shared" si="14"/>
        <v>1645</v>
      </c>
      <c r="E45" s="20">
        <v>0</v>
      </c>
      <c r="F45" s="20">
        <v>1645</v>
      </c>
      <c r="G45" s="20">
        <f t="shared" si="15"/>
        <v>1645</v>
      </c>
      <c r="H45" s="20"/>
      <c r="I45" s="9">
        <v>1645</v>
      </c>
      <c r="J45" s="9">
        <v>1645</v>
      </c>
      <c r="K45" s="9"/>
    </row>
    <row r="46" spans="1:11" ht="17.25" customHeight="1">
      <c r="A46" s="10"/>
      <c r="B46" s="17"/>
      <c r="C46" s="20">
        <f t="shared" si="0"/>
        <v>0</v>
      </c>
      <c r="D46" s="20"/>
      <c r="E46" s="20">
        <v>0</v>
      </c>
      <c r="F46" s="20">
        <f t="shared" ref="F46" si="16">G46+H46</f>
        <v>0</v>
      </c>
      <c r="G46" s="20"/>
      <c r="H46" s="22"/>
      <c r="I46" s="22"/>
      <c r="J46" s="22"/>
      <c r="K46" s="22"/>
    </row>
    <row r="47" spans="1:11" ht="17.25" customHeight="1" thickBot="1">
      <c r="A47" s="7"/>
      <c r="B47" s="23" t="s">
        <v>48</v>
      </c>
      <c r="C47" s="20">
        <f t="shared" si="0"/>
        <v>150000</v>
      </c>
      <c r="D47" s="24">
        <f>D38+D37+D6+D5</f>
        <v>150000</v>
      </c>
      <c r="E47" s="24">
        <f t="shared" ref="E47:K47" si="17">SUM(E38,E37,E6,E5)</f>
        <v>0</v>
      </c>
      <c r="F47" s="25">
        <f t="shared" si="17"/>
        <v>141230</v>
      </c>
      <c r="G47" s="25">
        <f t="shared" si="17"/>
        <v>141230</v>
      </c>
      <c r="H47" s="25">
        <f t="shared" si="17"/>
        <v>0</v>
      </c>
      <c r="I47" s="25">
        <f t="shared" si="17"/>
        <v>128431.95000000001</v>
      </c>
      <c r="J47" s="25">
        <f t="shared" si="17"/>
        <v>128431.95000000001</v>
      </c>
      <c r="K47" s="25">
        <f t="shared" si="17"/>
        <v>0</v>
      </c>
    </row>
    <row r="48" spans="1:11" ht="17.25" customHeight="1">
      <c r="A48" s="8"/>
      <c r="B48" s="26" t="s">
        <v>6</v>
      </c>
      <c r="C48" s="27">
        <f>SUM(D48:E48)</f>
        <v>0</v>
      </c>
      <c r="D48" s="27"/>
      <c r="E48" s="27"/>
      <c r="F48" s="27">
        <f t="shared" ref="F48:F50" si="18">SUM(G48:H48)</f>
        <v>0</v>
      </c>
      <c r="G48" s="27"/>
      <c r="H48" s="27"/>
      <c r="I48" s="27">
        <f t="shared" ref="I48:I50" si="19">SUM(J48:K48)</f>
        <v>128431.95</v>
      </c>
      <c r="J48" s="27">
        <v>128431.95</v>
      </c>
      <c r="K48" s="27"/>
    </row>
    <row r="49" spans="1:11" ht="17.25" customHeight="1">
      <c r="A49" s="1"/>
      <c r="B49" s="28" t="s">
        <v>49</v>
      </c>
      <c r="C49" s="29">
        <f t="shared" ref="C49:C50" si="20">SUM(D49:E49)</f>
        <v>0</v>
      </c>
      <c r="D49" s="29"/>
      <c r="E49" s="29"/>
      <c r="F49" s="29">
        <f t="shared" si="18"/>
        <v>0</v>
      </c>
      <c r="G49" s="29"/>
      <c r="H49" s="29"/>
      <c r="I49" s="29">
        <f t="shared" si="19"/>
        <v>0</v>
      </c>
      <c r="J49" s="29"/>
      <c r="K49" s="29"/>
    </row>
    <row r="50" spans="1:11" ht="17.25" customHeight="1">
      <c r="A50" s="1"/>
      <c r="B50" s="26" t="s">
        <v>50</v>
      </c>
      <c r="C50" s="29">
        <f t="shared" si="20"/>
        <v>0</v>
      </c>
      <c r="D50" s="29"/>
      <c r="E50" s="29"/>
      <c r="F50" s="29">
        <f t="shared" si="18"/>
        <v>0</v>
      </c>
      <c r="G50" s="29"/>
      <c r="H50" s="29"/>
      <c r="I50" s="29">
        <f t="shared" si="19"/>
        <v>0</v>
      </c>
      <c r="J50" s="29"/>
      <c r="K50" s="29"/>
    </row>
    <row r="52" spans="1:11">
      <c r="B52" s="15" t="s">
        <v>79</v>
      </c>
    </row>
    <row r="53" spans="1:11" ht="28.5" customHeight="1">
      <c r="B53" s="16" t="s">
        <v>80</v>
      </c>
    </row>
  </sheetData>
  <mergeCells count="6">
    <mergeCell ref="A1:K1"/>
    <mergeCell ref="C2:E2"/>
    <mergeCell ref="F2:H2"/>
    <mergeCell ref="I2:K2"/>
    <mergeCell ref="A2:A3"/>
    <mergeCell ref="B2:B3"/>
  </mergeCells>
  <pageMargins left="0.45" right="0" top="0.5" bottom="0.5" header="0.3" footer="0.3"/>
  <pageSetup paperSize="9" scale="70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tabSelected="1" workbookViewId="0">
      <selection sqref="A1:D1"/>
    </sheetView>
  </sheetViews>
  <sheetFormatPr defaultRowHeight="15"/>
  <cols>
    <col min="1" max="1" width="42.42578125" customWidth="1"/>
    <col min="2" max="4" width="17.5703125" customWidth="1"/>
  </cols>
  <sheetData>
    <row r="1" spans="1:7" ht="29.25" customHeight="1">
      <c r="A1" s="39" t="s">
        <v>90</v>
      </c>
      <c r="B1" s="39"/>
      <c r="C1" s="39"/>
      <c r="D1" s="39"/>
    </row>
    <row r="2" spans="1:7" ht="44.25" customHeight="1">
      <c r="A2" s="12" t="s">
        <v>51</v>
      </c>
      <c r="B2" s="12" t="s">
        <v>52</v>
      </c>
      <c r="C2" s="12" t="s">
        <v>53</v>
      </c>
      <c r="D2" s="12" t="s">
        <v>54</v>
      </c>
      <c r="E2" s="13"/>
      <c r="F2" s="13"/>
      <c r="G2" s="13"/>
    </row>
    <row r="3" spans="1:7" ht="16.5" customHeight="1">
      <c r="A3" s="9" t="s">
        <v>55</v>
      </c>
      <c r="B3" s="14">
        <f>C3+D3</f>
        <v>128431.95</v>
      </c>
      <c r="C3" s="14">
        <f>C4+C8+C9</f>
        <v>0</v>
      </c>
      <c r="D3" s="14">
        <f>D4+D8+D9</f>
        <v>128431.95</v>
      </c>
    </row>
    <row r="4" spans="1:7" ht="16.5" customHeight="1">
      <c r="A4" s="9" t="s">
        <v>56</v>
      </c>
      <c r="B4" s="14">
        <f t="shared" ref="B4:B27" si="0">C4+D4</f>
        <v>128431.95</v>
      </c>
      <c r="C4" s="14">
        <f>C5+C6+C7</f>
        <v>0</v>
      </c>
      <c r="D4" s="14">
        <f>D5+D6+D7</f>
        <v>128431.95</v>
      </c>
    </row>
    <row r="5" spans="1:7" ht="16.5" customHeight="1">
      <c r="A5" s="9" t="s">
        <v>57</v>
      </c>
      <c r="B5" s="14">
        <f t="shared" si="0"/>
        <v>128431.95</v>
      </c>
      <c r="C5" s="14"/>
      <c r="D5" s="14">
        <v>128431.95</v>
      </c>
    </row>
    <row r="6" spans="1:7" ht="16.5" customHeight="1">
      <c r="A6" s="9" t="s">
        <v>58</v>
      </c>
      <c r="B6" s="14">
        <f t="shared" si="0"/>
        <v>0</v>
      </c>
      <c r="C6" s="14"/>
      <c r="D6" s="14">
        <v>0</v>
      </c>
    </row>
    <row r="7" spans="1:7" ht="16.5" customHeight="1">
      <c r="A7" s="9" t="s">
        <v>59</v>
      </c>
      <c r="B7" s="14">
        <f t="shared" si="0"/>
        <v>0</v>
      </c>
      <c r="C7" s="14"/>
      <c r="D7" s="14">
        <v>0</v>
      </c>
    </row>
    <row r="8" spans="1:7" ht="16.5" customHeight="1">
      <c r="A8" s="9" t="s">
        <v>60</v>
      </c>
      <c r="B8" s="14">
        <f t="shared" si="0"/>
        <v>0</v>
      </c>
      <c r="C8" s="14"/>
      <c r="D8" s="14">
        <v>0</v>
      </c>
    </row>
    <row r="9" spans="1:7" ht="16.5" customHeight="1">
      <c r="A9" s="9" t="s">
        <v>74</v>
      </c>
      <c r="B9" s="14">
        <f t="shared" si="0"/>
        <v>0</v>
      </c>
      <c r="C9" s="14"/>
      <c r="D9" s="14"/>
    </row>
    <row r="10" spans="1:7" ht="16.5" customHeight="1">
      <c r="A10" s="9" t="s">
        <v>61</v>
      </c>
      <c r="B10" s="14">
        <f t="shared" si="0"/>
        <v>0</v>
      </c>
      <c r="C10" s="14"/>
      <c r="D10" s="14"/>
    </row>
    <row r="11" spans="1:7" ht="16.5" customHeight="1">
      <c r="A11" s="9" t="s">
        <v>62</v>
      </c>
      <c r="B11" s="14">
        <f t="shared" si="0"/>
        <v>0</v>
      </c>
      <c r="C11" s="14"/>
      <c r="D11" s="14"/>
    </row>
    <row r="12" spans="1:7" ht="16.5" customHeight="1">
      <c r="A12" s="9" t="s">
        <v>63</v>
      </c>
      <c r="B12" s="14">
        <f t="shared" si="0"/>
        <v>0</v>
      </c>
      <c r="C12" s="14"/>
      <c r="D12" s="14"/>
    </row>
    <row r="13" spans="1:7" ht="16.5" customHeight="1">
      <c r="A13" s="9" t="s">
        <v>64</v>
      </c>
      <c r="B13" s="14">
        <f t="shared" si="0"/>
        <v>128431.95000000001</v>
      </c>
      <c r="C13" s="14">
        <f>C14+C22+C23</f>
        <v>0</v>
      </c>
      <c r="D13" s="14">
        <f>D14+D22+D23</f>
        <v>128431.95000000001</v>
      </c>
    </row>
    <row r="14" spans="1:7" ht="16.5" customHeight="1">
      <c r="A14" s="9" t="s">
        <v>65</v>
      </c>
      <c r="B14" s="14">
        <f t="shared" si="0"/>
        <v>112930.95000000001</v>
      </c>
      <c r="C14" s="14">
        <f>C15+C16+C17+C18+C19+C20+C21</f>
        <v>0</v>
      </c>
      <c r="D14" s="14">
        <f>D15+D16+D17+D18+D19+D20+D21</f>
        <v>112930.95000000001</v>
      </c>
    </row>
    <row r="15" spans="1:7" ht="16.5" customHeight="1">
      <c r="A15" s="9" t="s">
        <v>66</v>
      </c>
      <c r="B15" s="14">
        <f t="shared" si="0"/>
        <v>62829.54</v>
      </c>
      <c r="C15" s="14"/>
      <c r="D15" s="14">
        <v>62829.54</v>
      </c>
    </row>
    <row r="16" spans="1:7" ht="16.5" customHeight="1">
      <c r="A16" s="9" t="s">
        <v>67</v>
      </c>
      <c r="B16" s="14">
        <f t="shared" si="0"/>
        <v>50101.41</v>
      </c>
      <c r="C16" s="14"/>
      <c r="D16" s="14">
        <v>50101.41</v>
      </c>
    </row>
    <row r="17" spans="1:4" ht="16.5" customHeight="1">
      <c r="A17" s="9" t="s">
        <v>68</v>
      </c>
      <c r="B17" s="14">
        <f t="shared" si="0"/>
        <v>0</v>
      </c>
      <c r="C17" s="14"/>
      <c r="D17" s="14"/>
    </row>
    <row r="18" spans="1:4" ht="16.5" customHeight="1">
      <c r="A18" s="9" t="s">
        <v>69</v>
      </c>
      <c r="B18" s="14">
        <f t="shared" si="0"/>
        <v>0</v>
      </c>
      <c r="C18" s="14"/>
      <c r="D18" s="14"/>
    </row>
    <row r="19" spans="1:4" ht="16.5" customHeight="1">
      <c r="A19" s="9" t="s">
        <v>59</v>
      </c>
      <c r="B19" s="14">
        <f t="shared" si="0"/>
        <v>0</v>
      </c>
      <c r="C19" s="14"/>
      <c r="D19" s="14"/>
    </row>
    <row r="20" spans="1:4" ht="16.5" customHeight="1">
      <c r="A20" s="9" t="s">
        <v>70</v>
      </c>
      <c r="B20" s="14">
        <f t="shared" si="0"/>
        <v>0</v>
      </c>
      <c r="C20" s="14"/>
      <c r="D20" s="14"/>
    </row>
    <row r="21" spans="1:4" ht="16.5" customHeight="1">
      <c r="A21" s="9" t="s">
        <v>71</v>
      </c>
      <c r="B21" s="14">
        <f t="shared" si="0"/>
        <v>0</v>
      </c>
      <c r="C21" s="14"/>
      <c r="D21" s="14"/>
    </row>
    <row r="22" spans="1:4" ht="16.5" customHeight="1">
      <c r="A22" s="9" t="s">
        <v>72</v>
      </c>
      <c r="B22" s="14">
        <f t="shared" si="0"/>
        <v>15501</v>
      </c>
      <c r="C22" s="14"/>
      <c r="D22" s="14">
        <v>15501</v>
      </c>
    </row>
    <row r="23" spans="1:4" ht="16.5" customHeight="1">
      <c r="A23" s="9" t="s">
        <v>75</v>
      </c>
      <c r="B23" s="14">
        <f t="shared" si="0"/>
        <v>0</v>
      </c>
      <c r="C23" s="14"/>
      <c r="D23" s="14"/>
    </row>
    <row r="24" spans="1:4" ht="16.5" customHeight="1">
      <c r="A24" s="9" t="s">
        <v>61</v>
      </c>
      <c r="B24" s="14">
        <f t="shared" si="0"/>
        <v>0</v>
      </c>
      <c r="C24" s="14"/>
      <c r="D24" s="14"/>
    </row>
    <row r="25" spans="1:4" ht="16.5" customHeight="1">
      <c r="A25" s="9" t="s">
        <v>62</v>
      </c>
      <c r="B25" s="14">
        <f t="shared" si="0"/>
        <v>0</v>
      </c>
      <c r="C25" s="14"/>
      <c r="D25" s="14"/>
    </row>
    <row r="26" spans="1:4" ht="16.5" customHeight="1">
      <c r="A26" s="9" t="s">
        <v>63</v>
      </c>
      <c r="B26" s="14">
        <f t="shared" si="0"/>
        <v>0</v>
      </c>
      <c r="C26" s="14"/>
      <c r="D26" s="14"/>
    </row>
    <row r="27" spans="1:4" ht="16.5" customHeight="1">
      <c r="A27" s="9" t="s">
        <v>73</v>
      </c>
      <c r="B27" s="14">
        <f t="shared" si="0"/>
        <v>0</v>
      </c>
      <c r="C27" s="14"/>
      <c r="D27" s="14"/>
    </row>
    <row r="29" spans="1:4" ht="18.75" customHeight="1">
      <c r="A29" s="11" t="s">
        <v>79</v>
      </c>
    </row>
    <row r="30" spans="1:4" ht="30.75" customHeight="1">
      <c r="A30" s="40" t="s">
        <v>89</v>
      </c>
      <c r="B30" s="40"/>
    </row>
  </sheetData>
  <mergeCells count="2">
    <mergeCell ref="A1:D1"/>
    <mergeCell ref="A30:B30"/>
  </mergeCells>
  <pageMargins left="0.45" right="0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შესრულება</vt:lpstr>
      <vt:lpstr>ბიუჯეტის შესრულება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2023-01-17T07:39:48Z</cp:lastPrinted>
  <dcterms:created xsi:type="dcterms:W3CDTF">2020-05-28T11:39:44Z</dcterms:created>
  <dcterms:modified xsi:type="dcterms:W3CDTF">2026-10-29T10:49:28Z</dcterms:modified>
</cp:coreProperties>
</file>