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435"/>
  </bookViews>
  <sheets>
    <sheet name="ღონისძიებების კალენდარული გეგმა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4" i="6" l="1"/>
  <c r="H23" i="6" l="1"/>
  <c r="P23" i="6" l="1"/>
  <c r="P20" i="6"/>
  <c r="P17" i="6"/>
  <c r="P16" i="6"/>
  <c r="P14" i="6"/>
  <c r="L13" i="6"/>
  <c r="P39" i="6"/>
  <c r="P40" i="6" s="1"/>
  <c r="P35" i="6"/>
  <c r="P32" i="6"/>
  <c r="P31" i="6"/>
  <c r="P27" i="6"/>
  <c r="P26" i="6"/>
  <c r="P12" i="6"/>
  <c r="P11" i="6"/>
  <c r="P10" i="6"/>
  <c r="P9" i="6"/>
  <c r="P8" i="6"/>
  <c r="P7" i="6"/>
  <c r="P36" i="6" l="1"/>
  <c r="P41" i="6" s="1"/>
</calcChain>
</file>

<file path=xl/sharedStrings.xml><?xml version="1.0" encoding="utf-8"?>
<sst xmlns="http://schemas.openxmlformats.org/spreadsheetml/2006/main" count="139" uniqueCount="87">
  <si>
    <t>ა(ა)იპ ონის მუნიციპლიტეტის საჭიდაო სკოლის სპორტულ ღონისძიებათა ხარჯთაღრიცხვა</t>
  </si>
  <si>
    <t>N</t>
  </si>
  <si>
    <t>ღონისძიებების დასახელება</t>
  </si>
  <si>
    <t>ღონისძიებების ხანგრძლივობა</t>
  </si>
  <si>
    <t>ტრანსპორტის ხარჯები</t>
  </si>
  <si>
    <t>კვების ხარჯი</t>
  </si>
  <si>
    <t>სასტუმროს ხარჯები</t>
  </si>
  <si>
    <t>მსაჯთა მომსახურეობა</t>
  </si>
  <si>
    <t>სასწავლო საწვრთნელი შეკრება</t>
  </si>
  <si>
    <t>მონაწილეთა რაოდენობა</t>
  </si>
  <si>
    <t>მედლები</t>
  </si>
  <si>
    <t>სიგელები</t>
  </si>
  <si>
    <t>სასტარტო შენატანი</t>
  </si>
  <si>
    <t>ჩატარების ადგილი</t>
  </si>
  <si>
    <t>სულ თანხა</t>
  </si>
  <si>
    <t>თავისუფალი ჭიდაობა</t>
  </si>
  <si>
    <t>საქართველოს ეროვნული ჩემპიონატი</t>
  </si>
  <si>
    <t>იანვარი</t>
  </si>
  <si>
    <t>3დღე</t>
  </si>
  <si>
    <t>ბათუმი</t>
  </si>
  <si>
    <t>ცოტნე ბარამიძის სახელობის ტურნირი</t>
  </si>
  <si>
    <t>თებერვალი</t>
  </si>
  <si>
    <t>გორი</t>
  </si>
  <si>
    <t>საქართველოს  ჩემპიონატი ჭაბუკთა შორის(17 წლამდელთა შორის)</t>
  </si>
  <si>
    <t>მარტი</t>
  </si>
  <si>
    <t>3 დღე</t>
  </si>
  <si>
    <t>მცხეთა</t>
  </si>
  <si>
    <t>საქართველოს ჩემპიონატი 15 წლამდელთა სორის</t>
  </si>
  <si>
    <t>4 დღე</t>
  </si>
  <si>
    <t>საქართველოს ჩემპიონატი ახალგაზრდებში</t>
  </si>
  <si>
    <t>საქართველოს პირველობა ქვიშის ჭიდაობაში</t>
  </si>
  <si>
    <t>აპრილი</t>
  </si>
  <si>
    <t>2 დღე</t>
  </si>
  <si>
    <t>როლანდ გოგრიჭიანის და მიხეილ(მიშკიტა) მაისურაძის ხსოვნისადმი მიძღვნილი რეგიონალური  ტურნირი</t>
  </si>
  <si>
    <t>1 დღე</t>
  </si>
  <si>
    <t>ონი</t>
  </si>
  <si>
    <t>ფარვის გაგუას სახელობის ტურნირი</t>
  </si>
  <si>
    <t>მაისი</t>
  </si>
  <si>
    <t xml:space="preserve"> გიორგი ხინჩეგაშვილის სახ.რესპუბლიკური ტურნირი</t>
  </si>
  <si>
    <t>ივნისი</t>
  </si>
  <si>
    <t>ლევან ებანოიძის და ავთანდილ გურგენიძის სახელობის ტურნირი</t>
  </si>
  <si>
    <t>ცაგერი</t>
  </si>
  <si>
    <t>ტარიელ ალიბეგაშვილის სახელობის საერთაშორისო ტურნირი</t>
  </si>
  <si>
    <t xml:space="preserve"> ივლისი</t>
  </si>
  <si>
    <t>ყაზბეგი</t>
  </si>
  <si>
    <t>დავით გობეჯიშვილის სახელობის საერთაშორისო ტურნირი</t>
  </si>
  <si>
    <t>შეკრება</t>
  </si>
  <si>
    <t>სექტემბერი</t>
  </si>
  <si>
    <t>გონიო</t>
  </si>
  <si>
    <t>ამირან მაისურაძის ხსოვნის ტურნირი</t>
  </si>
  <si>
    <t>შურა მაისურაძის ხსოვნისადმი მიძღვნილი ტურნირი</t>
  </si>
  <si>
    <t>გურამ გობეჯიშვილის და გიორგი ბოგდანოვის სახელობის ტურნირი</t>
  </si>
  <si>
    <t>ოქტომბერი</t>
  </si>
  <si>
    <t>ბაღდათი</t>
  </si>
  <si>
    <t>ნუგზარ სხირელის სახელობის საერთაშორისო ტურნირი</t>
  </si>
  <si>
    <t>ნოემბერი</t>
  </si>
  <si>
    <t>რაჭის ღია პირველობა</t>
  </si>
  <si>
    <t>ამბროლაური</t>
  </si>
  <si>
    <t>ზარბეგ ბერიაშვილის სახელობი რესპუბლიკური ტურნირი</t>
  </si>
  <si>
    <t>დეკემბერი</t>
  </si>
  <si>
    <t>საქართველოს დამსახურებული მწვრთნელის ზური ქალდანის ხსოვნისადმი მიძღვნილი ტურნირი</t>
  </si>
  <si>
    <t>თბილისი</t>
  </si>
  <si>
    <t>საქართველოს ჩემპიონატი 23 წლამდელთა შორის</t>
  </si>
  <si>
    <t>ხაშური</t>
  </si>
  <si>
    <t>სულ თავისუფალი ჭიდაობის ღონისძიებების ჯამი</t>
  </si>
  <si>
    <t>ბერძნულ-რომაული(კლასიკური) ჭიდაობა</t>
  </si>
  <si>
    <t>თავისუფალი თამაშები</t>
  </si>
  <si>
    <t>ჭიათურის მერიის თასი</t>
  </si>
  <si>
    <t>სულ ბერძნულ-რომაული ჭიდაობის ღონისძიებების ჯამი</t>
  </si>
  <si>
    <t>სულ ღონისძიებების ჯამი</t>
  </si>
  <si>
    <t>შალვა ბაგაურის ხსოვნისადმი მიძღვნილი რესპუბლიკური ტურნირი</t>
  </si>
  <si>
    <t>ქუთაისია ღია პირველობა</t>
  </si>
  <si>
    <t>1დღე</t>
  </si>
  <si>
    <t>ქარელის ღია პირველობა</t>
  </si>
  <si>
    <t>2დღე</t>
  </si>
  <si>
    <t>საქ.დამსახ. მწვრტნელების რამაზ ჩაჩხიანის, კობა ახვლედიანის დათემურ მურღულიას სახ.რესპუბლიკური ტურნირი</t>
  </si>
  <si>
    <t>ქუთაისი</t>
  </si>
  <si>
    <t>ქარელი</t>
  </si>
  <si>
    <t>ჭიათურა</t>
  </si>
  <si>
    <t>გურამ საღარაძის სახელობის რესპუბლიკური ტურნირი</t>
  </si>
  <si>
    <t>პროგრამისტის მომსახურება</t>
  </si>
  <si>
    <t>დოხტურიშვლის საერთაშორისო ტურნირი</t>
  </si>
  <si>
    <t>ალუდა სილაგაძის სახელობის რესპუბლიკური ტურნირი</t>
  </si>
  <si>
    <t>აგვისტო</t>
  </si>
  <si>
    <t>7 დღე</t>
  </si>
  <si>
    <t>იაშა ხახიაშვილის სახ. სამხარეო ტურნირი</t>
  </si>
  <si>
    <t>2026 წლის აგვისტო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</si>
</sst>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L_a_r_i_-;\-* #,##0.00\ _L_a_r_i_-;_-* &quot;-&quot;??\ _L_a_r_i_-;_-@_-"/>
  </numFmts>
  <fonts count="11">
    <font>
      <sz val="11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2"/>
      <color theme="1"/>
      <name val="Sylfaen"/>
      <charset val="134"/>
    </font>
    <font>
      <b/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color theme="1"/>
      <name val="Sylfaen"/>
      <charset val="134"/>
    </font>
    <font>
      <sz val="10"/>
      <name val="Arial Cyr"/>
      <charset val="134"/>
    </font>
    <font>
      <sz val="11"/>
      <color theme="1"/>
      <name val="Calibri"/>
      <charset val="134"/>
      <scheme val="minor"/>
    </font>
    <font>
      <b/>
      <sz val="14"/>
      <color theme="1"/>
      <name val="Calibri"/>
      <family val="2"/>
      <scheme val="minor"/>
    </font>
    <font>
      <sz val="12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8" fillId="0" borderId="0" applyFont="0" applyFill="0" applyBorder="0" applyAlignment="0" applyProtection="0"/>
    <xf numFmtId="0" fontId="7" fillId="0" borderId="0"/>
    <xf numFmtId="0" fontId="8" fillId="0" borderId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1" fillId="0" borderId="2" xfId="0" applyFont="1" applyBorder="1"/>
    <xf numFmtId="0" fontId="1" fillId="0" borderId="0" xfId="0" applyFont="1" applyAlignment="1">
      <alignment vertical="center"/>
    </xf>
    <xf numFmtId="0" fontId="3" fillId="2" borderId="2" xfId="0" applyFont="1" applyFill="1" applyBorder="1" applyAlignment="1">
      <alignment vertical="top" wrapText="1"/>
    </xf>
    <xf numFmtId="0" fontId="2" fillId="0" borderId="2" xfId="0" applyFont="1" applyBorder="1" applyAlignment="1">
      <alignment horizontal="right" vertical="center"/>
    </xf>
    <xf numFmtId="0" fontId="9" fillId="0" borderId="0" xfId="0" applyFont="1"/>
    <xf numFmtId="0" fontId="10" fillId="0" borderId="2" xfId="0" applyFont="1" applyBorder="1" applyAlignment="1">
      <alignment horizontal="center" vertical="top" wrapText="1"/>
    </xf>
    <xf numFmtId="0" fontId="10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</cellXfs>
  <cellStyles count="4">
    <cellStyle name="Comma 5" xfId="1"/>
    <cellStyle name="Îáû÷íûé_ÐÎÌÀÍ--Ø-8" xfId="2"/>
    <cellStyle name="Normal" xfId="0" builtinId="0"/>
    <cellStyle name="Normal 30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C134"/>
  <sheetViews>
    <sheetView tabSelected="1" view="pageBreakPreview" topLeftCell="A8" zoomScale="60" zoomScaleNormal="77" workbookViewId="0">
      <selection activeCell="B44" sqref="B44"/>
    </sheetView>
  </sheetViews>
  <sheetFormatPr defaultColWidth="9" defaultRowHeight="15"/>
  <cols>
    <col min="1" max="1" width="3.85546875" customWidth="1"/>
    <col min="2" max="2" width="35.28515625" customWidth="1"/>
    <col min="3" max="3" width="15" customWidth="1"/>
    <col min="4" max="4" width="18.28515625" customWidth="1"/>
    <col min="5" max="5" width="12" customWidth="1"/>
    <col min="7" max="7" width="10.85546875" customWidth="1"/>
    <col min="11" max="11" width="10.28515625" customWidth="1"/>
    <col min="12" max="12" width="10.85546875" customWidth="1"/>
    <col min="13" max="13" width="11.28515625" customWidth="1"/>
    <col min="14" max="14" width="13" customWidth="1"/>
    <col min="15" max="15" width="15.5703125" customWidth="1"/>
    <col min="16" max="16" width="15.42578125" customWidth="1"/>
    <col min="17" max="17" width="22" customWidth="1"/>
  </cols>
  <sheetData>
    <row r="1" spans="1:18" s="1" customFormat="1" ht="18.75">
      <c r="A1" s="3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3"/>
      <c r="P1" s="3"/>
      <c r="Q1" s="3"/>
    </row>
    <row r="2" spans="1:18" s="1" customFormat="1" ht="19.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8" s="1" customFormat="1" ht="18.75">
      <c r="A3" s="5"/>
      <c r="B3" s="5" t="s">
        <v>86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8" s="1" customFormat="1" ht="75" customHeight="1">
      <c r="A4" s="6" t="s">
        <v>1</v>
      </c>
      <c r="B4" s="7" t="s">
        <v>2</v>
      </c>
      <c r="C4" s="7"/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16" t="s">
        <v>80</v>
      </c>
      <c r="L4" s="7" t="s">
        <v>10</v>
      </c>
      <c r="M4" s="7" t="s">
        <v>11</v>
      </c>
      <c r="N4" s="7" t="s">
        <v>12</v>
      </c>
      <c r="O4" s="7" t="s">
        <v>13</v>
      </c>
      <c r="P4" s="7" t="s">
        <v>14</v>
      </c>
    </row>
    <row r="5" spans="1:18" s="1" customFormat="1" ht="18.75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8">
        <v>8</v>
      </c>
      <c r="I5" s="8">
        <v>9</v>
      </c>
      <c r="J5" s="8">
        <v>10</v>
      </c>
      <c r="K5" s="8">
        <v>11</v>
      </c>
      <c r="L5" s="8">
        <v>12</v>
      </c>
      <c r="M5" s="8">
        <v>13</v>
      </c>
      <c r="N5" s="8">
        <v>14</v>
      </c>
      <c r="O5" s="8">
        <v>15</v>
      </c>
      <c r="P5" s="8">
        <v>16</v>
      </c>
    </row>
    <row r="6" spans="1:18" s="1" customFormat="1" ht="24" customHeight="1">
      <c r="A6" s="29" t="s">
        <v>15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1"/>
    </row>
    <row r="7" spans="1:18" s="1" customFormat="1" ht="39.75" customHeight="1">
      <c r="A7" s="8">
        <v>1</v>
      </c>
      <c r="B7" s="9" t="s">
        <v>16</v>
      </c>
      <c r="C7" s="9" t="s">
        <v>17</v>
      </c>
      <c r="D7" s="9" t="s">
        <v>18</v>
      </c>
      <c r="E7" s="10">
        <v>600</v>
      </c>
      <c r="F7" s="9">
        <v>1050</v>
      </c>
      <c r="G7" s="10">
        <v>840</v>
      </c>
      <c r="H7" s="9"/>
      <c r="I7" s="10"/>
      <c r="J7" s="9">
        <v>7</v>
      </c>
      <c r="K7" s="9"/>
      <c r="L7" s="10"/>
      <c r="M7" s="10"/>
      <c r="N7" s="10"/>
      <c r="O7" s="18" t="s">
        <v>19</v>
      </c>
      <c r="P7" s="9">
        <f>E7+F7+G7</f>
        <v>2490</v>
      </c>
    </row>
    <row r="8" spans="1:18" s="1" customFormat="1" ht="39.75" customHeight="1">
      <c r="A8" s="8">
        <v>2</v>
      </c>
      <c r="B8" s="9" t="s">
        <v>20</v>
      </c>
      <c r="C8" s="9" t="s">
        <v>21</v>
      </c>
      <c r="D8" s="9" t="s">
        <v>18</v>
      </c>
      <c r="E8" s="10">
        <v>700</v>
      </c>
      <c r="F8" s="9">
        <v>1260</v>
      </c>
      <c r="G8" s="10"/>
      <c r="H8" s="9"/>
      <c r="I8" s="10"/>
      <c r="J8" s="9">
        <v>14</v>
      </c>
      <c r="K8" s="9"/>
      <c r="L8" s="10"/>
      <c r="M8" s="10"/>
      <c r="N8" s="10"/>
      <c r="O8" s="18" t="s">
        <v>22</v>
      </c>
      <c r="P8" s="9">
        <f>E8+F8</f>
        <v>1960</v>
      </c>
      <c r="Q8" s="12"/>
      <c r="R8" s="12"/>
    </row>
    <row r="9" spans="1:18" s="1" customFormat="1" ht="55.5" customHeight="1">
      <c r="A9" s="8">
        <v>3</v>
      </c>
      <c r="B9" s="9" t="s">
        <v>23</v>
      </c>
      <c r="C9" s="9" t="s">
        <v>24</v>
      </c>
      <c r="D9" s="9" t="s">
        <v>25</v>
      </c>
      <c r="E9" s="10">
        <v>700</v>
      </c>
      <c r="F9" s="9">
        <v>540</v>
      </c>
      <c r="G9" s="10">
        <v>360</v>
      </c>
      <c r="H9" s="9"/>
      <c r="I9" s="10"/>
      <c r="J9" s="9">
        <v>6</v>
      </c>
      <c r="K9" s="9"/>
      <c r="L9" s="10"/>
      <c r="M9" s="10"/>
      <c r="N9" s="10"/>
      <c r="O9" s="18" t="s">
        <v>26</v>
      </c>
      <c r="P9" s="9">
        <f>E9+F9+G9</f>
        <v>1600</v>
      </c>
      <c r="Q9" s="12"/>
      <c r="R9" s="12"/>
    </row>
    <row r="10" spans="1:18" s="1" customFormat="1" ht="42.75" customHeight="1">
      <c r="A10" s="8">
        <v>4</v>
      </c>
      <c r="B10" s="9" t="s">
        <v>27</v>
      </c>
      <c r="C10" s="9" t="s">
        <v>24</v>
      </c>
      <c r="D10" s="9" t="s">
        <v>28</v>
      </c>
      <c r="E10" s="10">
        <v>700</v>
      </c>
      <c r="F10" s="9">
        <v>1200</v>
      </c>
      <c r="G10" s="10">
        <v>900</v>
      </c>
      <c r="H10" s="9"/>
      <c r="I10" s="10"/>
      <c r="J10" s="9">
        <v>10</v>
      </c>
      <c r="K10" s="9"/>
      <c r="L10" s="10"/>
      <c r="M10" s="10"/>
      <c r="N10" s="10"/>
      <c r="O10" s="18" t="s">
        <v>22</v>
      </c>
      <c r="P10" s="9">
        <f>E10+F10+G10</f>
        <v>2800</v>
      </c>
    </row>
    <row r="11" spans="1:18" s="1" customFormat="1" ht="39" customHeight="1">
      <c r="A11" s="8">
        <v>5</v>
      </c>
      <c r="B11" s="9" t="s">
        <v>29</v>
      </c>
      <c r="C11" s="9" t="s">
        <v>24</v>
      </c>
      <c r="D11" s="9" t="s">
        <v>25</v>
      </c>
      <c r="E11" s="10">
        <v>700</v>
      </c>
      <c r="F11" s="9">
        <v>990</v>
      </c>
      <c r="G11" s="10">
        <v>660</v>
      </c>
      <c r="H11" s="9"/>
      <c r="I11" s="10"/>
      <c r="J11" s="9">
        <v>11</v>
      </c>
      <c r="K11" s="9"/>
      <c r="L11" s="10"/>
      <c r="M11" s="10"/>
      <c r="N11" s="10"/>
      <c r="O11" s="18" t="s">
        <v>22</v>
      </c>
      <c r="P11" s="9">
        <f>E11+F11+G11</f>
        <v>2350</v>
      </c>
    </row>
    <row r="12" spans="1:18" s="1" customFormat="1" ht="41.25" customHeight="1">
      <c r="A12" s="8">
        <v>6</v>
      </c>
      <c r="B12" s="9" t="s">
        <v>30</v>
      </c>
      <c r="C12" s="9" t="s">
        <v>31</v>
      </c>
      <c r="D12" s="9" t="s">
        <v>32</v>
      </c>
      <c r="E12" s="10">
        <v>700</v>
      </c>
      <c r="F12" s="9">
        <v>360</v>
      </c>
      <c r="G12" s="10">
        <v>240</v>
      </c>
      <c r="H12" s="9"/>
      <c r="I12" s="10"/>
      <c r="J12" s="9">
        <v>4</v>
      </c>
      <c r="K12" s="9"/>
      <c r="L12" s="10"/>
      <c r="M12" s="10"/>
      <c r="N12" s="10"/>
      <c r="O12" s="18" t="s">
        <v>19</v>
      </c>
      <c r="P12" s="9">
        <f>E12+F12+G12</f>
        <v>1300</v>
      </c>
    </row>
    <row r="13" spans="1:18" s="1" customFormat="1" ht="54" customHeight="1">
      <c r="A13" s="8">
        <v>7</v>
      </c>
      <c r="B13" s="9" t="s">
        <v>33</v>
      </c>
      <c r="C13" s="9" t="s">
        <v>31</v>
      </c>
      <c r="D13" s="19" t="s">
        <v>34</v>
      </c>
      <c r="E13" s="9"/>
      <c r="F13" s="9"/>
      <c r="G13" s="9"/>
      <c r="H13" s="10"/>
      <c r="I13" s="10"/>
      <c r="J13" s="9"/>
      <c r="K13" s="10"/>
      <c r="L13" s="20">
        <f>P13-M13</f>
        <v>588</v>
      </c>
      <c r="M13" s="20">
        <v>92.4</v>
      </c>
      <c r="N13" s="9"/>
      <c r="O13" s="18" t="s">
        <v>35</v>
      </c>
      <c r="P13" s="21">
        <v>680.4</v>
      </c>
    </row>
    <row r="14" spans="1:18" s="1" customFormat="1" ht="54" customHeight="1">
      <c r="A14" s="8">
        <v>8</v>
      </c>
      <c r="B14" s="9" t="s">
        <v>70</v>
      </c>
      <c r="C14" s="9" t="s">
        <v>31</v>
      </c>
      <c r="D14" s="19" t="s">
        <v>25</v>
      </c>
      <c r="E14" s="9">
        <v>650</v>
      </c>
      <c r="F14" s="9">
        <v>720</v>
      </c>
      <c r="G14" s="9">
        <v>480</v>
      </c>
      <c r="H14" s="10"/>
      <c r="I14" s="10"/>
      <c r="J14" s="9">
        <v>8</v>
      </c>
      <c r="K14" s="10"/>
      <c r="L14" s="20"/>
      <c r="M14" s="20"/>
      <c r="N14" s="9"/>
      <c r="O14" s="18" t="s">
        <v>61</v>
      </c>
      <c r="P14" s="21">
        <f>E14+F14+G14</f>
        <v>1850</v>
      </c>
    </row>
    <row r="15" spans="1:18" s="1" customFormat="1" ht="25.5" customHeight="1">
      <c r="A15" s="8">
        <v>9</v>
      </c>
      <c r="B15" s="9" t="s">
        <v>71</v>
      </c>
      <c r="C15" s="9" t="s">
        <v>37</v>
      </c>
      <c r="D15" s="19" t="s">
        <v>72</v>
      </c>
      <c r="E15" s="9">
        <v>300</v>
      </c>
      <c r="F15" s="9"/>
      <c r="G15" s="9"/>
      <c r="H15" s="10"/>
      <c r="I15" s="10"/>
      <c r="J15" s="9"/>
      <c r="K15" s="10"/>
      <c r="L15" s="20"/>
      <c r="M15" s="20"/>
      <c r="N15" s="9"/>
      <c r="O15" s="18" t="s">
        <v>76</v>
      </c>
      <c r="P15" s="21">
        <v>300</v>
      </c>
    </row>
    <row r="16" spans="1:18" s="1" customFormat="1" ht="38.25" customHeight="1">
      <c r="A16" s="8">
        <v>10</v>
      </c>
      <c r="B16" s="9" t="s">
        <v>73</v>
      </c>
      <c r="C16" s="9" t="s">
        <v>37</v>
      </c>
      <c r="D16" s="19" t="s">
        <v>74</v>
      </c>
      <c r="E16" s="9">
        <v>520</v>
      </c>
      <c r="F16" s="9">
        <v>840</v>
      </c>
      <c r="G16" s="9">
        <v>420</v>
      </c>
      <c r="H16" s="10"/>
      <c r="I16" s="10"/>
      <c r="J16" s="9">
        <v>14</v>
      </c>
      <c r="K16" s="10"/>
      <c r="L16" s="20"/>
      <c r="M16" s="20"/>
      <c r="N16" s="9"/>
      <c r="O16" s="18" t="s">
        <v>77</v>
      </c>
      <c r="P16" s="21">
        <f>E16+F16+G16</f>
        <v>1780</v>
      </c>
    </row>
    <row r="17" spans="1:18" s="1" customFormat="1" ht="37.5" customHeight="1">
      <c r="A17" s="8">
        <v>11</v>
      </c>
      <c r="B17" s="9" t="s">
        <v>36</v>
      </c>
      <c r="C17" s="9" t="s">
        <v>37</v>
      </c>
      <c r="D17" s="9" t="s">
        <v>18</v>
      </c>
      <c r="E17" s="9">
        <v>700</v>
      </c>
      <c r="F17" s="9">
        <v>1260</v>
      </c>
      <c r="G17" s="10">
        <v>840</v>
      </c>
      <c r="H17" s="10"/>
      <c r="I17" s="10"/>
      <c r="J17" s="9">
        <v>14</v>
      </c>
      <c r="K17" s="10"/>
      <c r="L17" s="10"/>
      <c r="M17" s="10"/>
      <c r="N17" s="9"/>
      <c r="O17" s="18" t="s">
        <v>19</v>
      </c>
      <c r="P17" s="9">
        <f>E17+F17+G17</f>
        <v>2800</v>
      </c>
    </row>
    <row r="18" spans="1:18" s="1" customFormat="1" ht="74.25" customHeight="1">
      <c r="A18" s="8">
        <v>12</v>
      </c>
      <c r="B18" s="9" t="s">
        <v>75</v>
      </c>
      <c r="C18" s="9" t="s">
        <v>37</v>
      </c>
      <c r="D18" s="9" t="s">
        <v>34</v>
      </c>
      <c r="E18" s="9">
        <v>350</v>
      </c>
      <c r="F18" s="9"/>
      <c r="G18" s="10"/>
      <c r="H18" s="10"/>
      <c r="I18" s="10"/>
      <c r="J18" s="9"/>
      <c r="K18" s="10"/>
      <c r="L18" s="10"/>
      <c r="M18" s="10"/>
      <c r="N18" s="9"/>
      <c r="O18" s="18" t="s">
        <v>41</v>
      </c>
      <c r="P18" s="9">
        <v>350</v>
      </c>
    </row>
    <row r="19" spans="1:18" s="1" customFormat="1" ht="41.25" customHeight="1">
      <c r="A19" s="8">
        <v>13</v>
      </c>
      <c r="B19" s="9" t="s">
        <v>79</v>
      </c>
      <c r="C19" s="9" t="s">
        <v>39</v>
      </c>
      <c r="D19" s="9" t="s">
        <v>34</v>
      </c>
      <c r="E19" s="9">
        <v>0</v>
      </c>
      <c r="F19" s="9">
        <v>315</v>
      </c>
      <c r="G19" s="10"/>
      <c r="H19" s="10"/>
      <c r="I19" s="10"/>
      <c r="J19" s="9"/>
      <c r="K19" s="10"/>
      <c r="L19" s="10"/>
      <c r="M19" s="10"/>
      <c r="N19" s="9"/>
      <c r="O19" s="18" t="s">
        <v>57</v>
      </c>
      <c r="P19" s="9">
        <v>315</v>
      </c>
    </row>
    <row r="20" spans="1:18" s="1" customFormat="1" ht="55.5" customHeight="1">
      <c r="A20" s="8">
        <v>14</v>
      </c>
      <c r="B20" s="9" t="s">
        <v>42</v>
      </c>
      <c r="C20" s="9" t="s">
        <v>39</v>
      </c>
      <c r="D20" s="9" t="s">
        <v>25</v>
      </c>
      <c r="E20" s="9">
        <v>750</v>
      </c>
      <c r="F20" s="9">
        <v>1530</v>
      </c>
      <c r="G20" s="9"/>
      <c r="H20" s="10"/>
      <c r="I20" s="10"/>
      <c r="J20" s="9">
        <v>17</v>
      </c>
      <c r="K20" s="10"/>
      <c r="L20" s="10"/>
      <c r="M20" s="10"/>
      <c r="N20" s="10"/>
      <c r="O20" s="18" t="s">
        <v>44</v>
      </c>
      <c r="P20" s="9">
        <f>E20+F20</f>
        <v>2280</v>
      </c>
    </row>
    <row r="21" spans="1:18" s="1" customFormat="1" ht="38.25" customHeight="1">
      <c r="A21" s="8">
        <v>15</v>
      </c>
      <c r="B21" s="9" t="s">
        <v>38</v>
      </c>
      <c r="C21" s="9" t="s">
        <v>39</v>
      </c>
      <c r="D21" s="9" t="s">
        <v>18</v>
      </c>
      <c r="E21" s="9">
        <v>0</v>
      </c>
      <c r="F21" s="9">
        <v>990</v>
      </c>
      <c r="G21" s="10">
        <v>660</v>
      </c>
      <c r="H21" s="10"/>
      <c r="I21" s="10"/>
      <c r="J21" s="9">
        <v>11</v>
      </c>
      <c r="K21" s="10"/>
      <c r="L21" s="10"/>
      <c r="M21" s="10"/>
      <c r="N21" s="9"/>
      <c r="O21" s="9" t="s">
        <v>22</v>
      </c>
      <c r="P21" s="9">
        <v>1650</v>
      </c>
    </row>
    <row r="22" spans="1:18" s="1" customFormat="1" ht="39.75" customHeight="1">
      <c r="A22" s="8">
        <v>16</v>
      </c>
      <c r="B22" s="9" t="s">
        <v>40</v>
      </c>
      <c r="C22" s="9"/>
      <c r="D22" s="9"/>
      <c r="E22" s="10"/>
      <c r="F22" s="9"/>
      <c r="G22" s="10"/>
      <c r="H22" s="9"/>
      <c r="I22" s="10"/>
      <c r="J22" s="9"/>
      <c r="K22" s="9"/>
      <c r="L22" s="10"/>
      <c r="M22" s="10"/>
      <c r="N22" s="10"/>
      <c r="O22" s="9"/>
      <c r="P22" s="9"/>
    </row>
    <row r="23" spans="1:18" s="1" customFormat="1" ht="53.1" customHeight="1">
      <c r="A23" s="8">
        <v>17</v>
      </c>
      <c r="B23" s="9" t="s">
        <v>45</v>
      </c>
      <c r="C23" s="9" t="s">
        <v>43</v>
      </c>
      <c r="D23" s="9" t="s">
        <v>18</v>
      </c>
      <c r="E23" s="9"/>
      <c r="F23" s="9">
        <v>0</v>
      </c>
      <c r="G23" s="9">
        <v>0</v>
      </c>
      <c r="H23" s="10">
        <f>3400+3750</f>
        <v>7150</v>
      </c>
      <c r="I23" s="10">
        <v>0</v>
      </c>
      <c r="J23" s="9">
        <v>12</v>
      </c>
      <c r="K23" s="10">
        <v>2113</v>
      </c>
      <c r="L23" s="10">
        <v>1000</v>
      </c>
      <c r="M23" s="10">
        <v>120</v>
      </c>
      <c r="N23" s="10"/>
      <c r="O23" s="9" t="s">
        <v>35</v>
      </c>
      <c r="P23" s="9">
        <f>E23+F23+G23+H23+K23+L23+M23</f>
        <v>10383</v>
      </c>
      <c r="Q23" s="12"/>
      <c r="R23" s="12"/>
    </row>
    <row r="24" spans="1:18" s="1" customFormat="1" ht="53.1" customHeight="1">
      <c r="A24" s="8">
        <v>18</v>
      </c>
      <c r="B24" s="17" t="s">
        <v>85</v>
      </c>
      <c r="C24" s="17" t="s">
        <v>83</v>
      </c>
      <c r="D24" s="17" t="s">
        <v>34</v>
      </c>
      <c r="E24" s="9"/>
      <c r="F24" s="9">
        <f>1397.6-500-603</f>
        <v>294.59999999999991</v>
      </c>
      <c r="G24" s="9"/>
      <c r="H24" s="10"/>
      <c r="I24" s="10"/>
      <c r="J24" s="9"/>
      <c r="K24" s="10"/>
      <c r="L24" s="10">
        <v>600</v>
      </c>
      <c r="M24" s="10">
        <v>120</v>
      </c>
      <c r="N24" s="10"/>
      <c r="O24" s="9"/>
      <c r="P24" s="9">
        <v>1014.6</v>
      </c>
      <c r="Q24" s="12"/>
      <c r="R24" s="12"/>
    </row>
    <row r="25" spans="1:18" s="1" customFormat="1" ht="42" customHeight="1">
      <c r="A25" s="8">
        <v>19</v>
      </c>
      <c r="B25" s="9" t="s">
        <v>46</v>
      </c>
      <c r="C25" s="9" t="s">
        <v>47</v>
      </c>
      <c r="D25" s="17" t="s">
        <v>84</v>
      </c>
      <c r="E25" s="9">
        <v>0</v>
      </c>
      <c r="F25" s="9">
        <v>5250</v>
      </c>
      <c r="G25" s="9">
        <v>5250</v>
      </c>
      <c r="H25" s="9"/>
      <c r="I25" s="10"/>
      <c r="J25" s="9">
        <v>25</v>
      </c>
      <c r="K25" s="10"/>
      <c r="L25" s="10"/>
      <c r="M25" s="10"/>
      <c r="N25" s="10"/>
      <c r="O25" s="9" t="s">
        <v>48</v>
      </c>
      <c r="P25" s="9">
        <v>10500</v>
      </c>
    </row>
    <row r="26" spans="1:18" s="1" customFormat="1" ht="42" customHeight="1">
      <c r="A26" s="8">
        <v>20</v>
      </c>
      <c r="B26" s="9" t="s">
        <v>49</v>
      </c>
      <c r="C26" s="9" t="s">
        <v>47</v>
      </c>
      <c r="D26" s="9" t="s">
        <v>25</v>
      </c>
      <c r="E26" s="9">
        <v>700</v>
      </c>
      <c r="F26" s="9">
        <v>810</v>
      </c>
      <c r="G26" s="10">
        <v>540</v>
      </c>
      <c r="H26" s="10"/>
      <c r="I26" s="10"/>
      <c r="J26" s="9">
        <v>9</v>
      </c>
      <c r="K26" s="10"/>
      <c r="L26" s="10"/>
      <c r="M26" s="10"/>
      <c r="N26" s="9"/>
      <c r="O26" s="17" t="s">
        <v>61</v>
      </c>
      <c r="P26" s="9">
        <f>E26+F26+G26</f>
        <v>2050</v>
      </c>
    </row>
    <row r="27" spans="1:18" s="1" customFormat="1" ht="42" customHeight="1">
      <c r="A27" s="8">
        <v>21</v>
      </c>
      <c r="B27" s="22" t="s">
        <v>50</v>
      </c>
      <c r="C27" s="22" t="s">
        <v>47</v>
      </c>
      <c r="D27" s="22" t="s">
        <v>25</v>
      </c>
      <c r="E27" s="22">
        <v>0</v>
      </c>
      <c r="F27" s="22">
        <v>4600</v>
      </c>
      <c r="G27" s="23">
        <v>1600</v>
      </c>
      <c r="H27" s="22">
        <v>1700</v>
      </c>
      <c r="I27" s="24"/>
      <c r="J27" s="22"/>
      <c r="K27" s="24">
        <v>0</v>
      </c>
      <c r="L27" s="24">
        <v>928</v>
      </c>
      <c r="M27" s="24">
        <v>252</v>
      </c>
      <c r="N27" s="24"/>
      <c r="O27" s="22" t="s">
        <v>35</v>
      </c>
      <c r="P27" s="22">
        <f>E27+F27+G27+H27+L27+M27</f>
        <v>9080</v>
      </c>
    </row>
    <row r="28" spans="1:18" s="1" customFormat="1" ht="56.25" customHeight="1">
      <c r="A28" s="8">
        <v>22</v>
      </c>
      <c r="B28" s="9" t="s">
        <v>51</v>
      </c>
      <c r="C28" s="9" t="s">
        <v>52</v>
      </c>
      <c r="D28" s="9" t="s">
        <v>25</v>
      </c>
      <c r="E28" s="9">
        <v>0</v>
      </c>
      <c r="F28" s="9">
        <v>900</v>
      </c>
      <c r="G28" s="9">
        <v>600</v>
      </c>
      <c r="H28" s="10"/>
      <c r="I28" s="10"/>
      <c r="J28" s="9">
        <v>10</v>
      </c>
      <c r="K28" s="10"/>
      <c r="L28" s="10"/>
      <c r="M28" s="10"/>
      <c r="N28" s="10"/>
      <c r="O28" s="9" t="s">
        <v>53</v>
      </c>
      <c r="P28" s="9">
        <v>1500</v>
      </c>
    </row>
    <row r="29" spans="1:18" s="1" customFormat="1" ht="42" customHeight="1">
      <c r="A29" s="8">
        <v>23</v>
      </c>
      <c r="B29" s="9" t="s">
        <v>54</v>
      </c>
      <c r="C29" s="9" t="s">
        <v>55</v>
      </c>
      <c r="D29" s="9" t="s">
        <v>25</v>
      </c>
      <c r="E29" s="9">
        <v>700</v>
      </c>
      <c r="F29" s="9">
        <v>630</v>
      </c>
      <c r="G29" s="9">
        <v>420</v>
      </c>
      <c r="H29" s="10"/>
      <c r="I29" s="10"/>
      <c r="J29" s="9">
        <v>7</v>
      </c>
      <c r="K29" s="10"/>
      <c r="L29" s="10"/>
      <c r="M29" s="10"/>
      <c r="N29" s="10"/>
      <c r="O29" s="9" t="s">
        <v>22</v>
      </c>
      <c r="P29" s="9">
        <v>1750</v>
      </c>
    </row>
    <row r="30" spans="1:18" s="1" customFormat="1" ht="42" customHeight="1">
      <c r="A30" s="8">
        <v>24</v>
      </c>
      <c r="B30" s="9" t="s">
        <v>56</v>
      </c>
      <c r="C30" s="9" t="s">
        <v>55</v>
      </c>
      <c r="D30" s="9" t="s">
        <v>32</v>
      </c>
      <c r="E30" s="9"/>
      <c r="F30" s="9">
        <v>600</v>
      </c>
      <c r="G30" s="9"/>
      <c r="H30" s="10"/>
      <c r="I30" s="10"/>
      <c r="J30" s="9">
        <v>20</v>
      </c>
      <c r="K30" s="10"/>
      <c r="L30" s="10"/>
      <c r="M30" s="10"/>
      <c r="N30" s="10"/>
      <c r="O30" s="9" t="s">
        <v>57</v>
      </c>
      <c r="P30" s="9">
        <v>600</v>
      </c>
    </row>
    <row r="31" spans="1:18" s="1" customFormat="1" ht="42" customHeight="1">
      <c r="A31" s="8">
        <v>25</v>
      </c>
      <c r="B31" s="9" t="s">
        <v>58</v>
      </c>
      <c r="C31" s="9" t="s">
        <v>59</v>
      </c>
      <c r="D31" s="9" t="s">
        <v>25</v>
      </c>
      <c r="E31" s="9">
        <v>630</v>
      </c>
      <c r="F31" s="9">
        <v>720</v>
      </c>
      <c r="G31" s="9">
        <v>480</v>
      </c>
      <c r="H31" s="10"/>
      <c r="I31" s="10"/>
      <c r="J31" s="9">
        <v>8</v>
      </c>
      <c r="K31" s="10"/>
      <c r="L31" s="10"/>
      <c r="M31" s="10"/>
      <c r="N31" s="10"/>
      <c r="O31" s="9" t="s">
        <v>26</v>
      </c>
      <c r="P31" s="9">
        <f>E31+F31+G31</f>
        <v>1830</v>
      </c>
    </row>
    <row r="32" spans="1:18" s="1" customFormat="1" ht="58.5" customHeight="1">
      <c r="A32" s="8">
        <v>26</v>
      </c>
      <c r="B32" s="9" t="s">
        <v>60</v>
      </c>
      <c r="C32" s="9" t="s">
        <v>59</v>
      </c>
      <c r="D32" s="9" t="s">
        <v>25</v>
      </c>
      <c r="E32" s="9">
        <v>0</v>
      </c>
      <c r="F32" s="9">
        <v>990</v>
      </c>
      <c r="G32" s="9">
        <v>660</v>
      </c>
      <c r="H32" s="10"/>
      <c r="I32" s="10"/>
      <c r="J32" s="9">
        <v>11</v>
      </c>
      <c r="K32" s="10"/>
      <c r="L32" s="10"/>
      <c r="M32" s="10"/>
      <c r="N32" s="10"/>
      <c r="O32" s="9" t="s">
        <v>61</v>
      </c>
      <c r="P32" s="9">
        <f>E32+F32+G32</f>
        <v>1650</v>
      </c>
    </row>
    <row r="33" spans="1:419" s="1" customFormat="1" ht="58.5" customHeight="1">
      <c r="A33" s="8">
        <v>27</v>
      </c>
      <c r="B33" s="17" t="s">
        <v>82</v>
      </c>
      <c r="C33" s="17" t="s">
        <v>52</v>
      </c>
      <c r="D33" s="17" t="s">
        <v>32</v>
      </c>
      <c r="E33" s="9">
        <v>0</v>
      </c>
      <c r="F33" s="9">
        <v>900</v>
      </c>
      <c r="G33" s="9"/>
      <c r="H33" s="10"/>
      <c r="I33" s="10"/>
      <c r="J33" s="9">
        <v>15</v>
      </c>
      <c r="K33" s="10"/>
      <c r="L33" s="10"/>
      <c r="M33" s="10"/>
      <c r="N33" s="10"/>
      <c r="O33" s="9"/>
      <c r="P33" s="9">
        <v>900</v>
      </c>
    </row>
    <row r="34" spans="1:419" s="1" customFormat="1" ht="58.5" customHeight="1">
      <c r="A34" s="8">
        <v>28</v>
      </c>
      <c r="B34" s="17" t="s">
        <v>81</v>
      </c>
      <c r="C34" s="17" t="s">
        <v>52</v>
      </c>
      <c r="D34" s="9"/>
      <c r="E34" s="9"/>
      <c r="F34" s="9">
        <v>630</v>
      </c>
      <c r="G34" s="9">
        <v>420</v>
      </c>
      <c r="H34" s="10"/>
      <c r="I34" s="10"/>
      <c r="J34" s="9">
        <v>7</v>
      </c>
      <c r="K34" s="10"/>
      <c r="L34" s="10"/>
      <c r="M34" s="10"/>
      <c r="N34" s="10"/>
      <c r="O34" s="17" t="s">
        <v>76</v>
      </c>
      <c r="P34" s="9">
        <v>1050</v>
      </c>
    </row>
    <row r="35" spans="1:419" s="1" customFormat="1" ht="58.5" customHeight="1">
      <c r="A35" s="8">
        <v>29</v>
      </c>
      <c r="B35" s="9" t="s">
        <v>62</v>
      </c>
      <c r="C35" s="9" t="s">
        <v>59</v>
      </c>
      <c r="D35" s="9" t="s">
        <v>25</v>
      </c>
      <c r="E35" s="9">
        <v>0</v>
      </c>
      <c r="F35" s="9">
        <v>720</v>
      </c>
      <c r="G35" s="9">
        <v>480</v>
      </c>
      <c r="H35" s="10"/>
      <c r="I35" s="10"/>
      <c r="J35" s="9">
        <v>8</v>
      </c>
      <c r="K35" s="10"/>
      <c r="L35" s="10"/>
      <c r="M35" s="10"/>
      <c r="N35" s="10"/>
      <c r="O35" s="9" t="s">
        <v>63</v>
      </c>
      <c r="P35" s="9">
        <f>E35+F35+G35</f>
        <v>1200</v>
      </c>
    </row>
    <row r="36" spans="1:419" s="1" customFormat="1" ht="33.950000000000003" customHeight="1">
      <c r="A36" s="8"/>
      <c r="B36" s="32" t="s">
        <v>64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13">
        <f>SUM(P7:P35)</f>
        <v>68013</v>
      </c>
    </row>
    <row r="37" spans="1:419" s="1" customFormat="1" ht="36" customHeight="1">
      <c r="A37" s="8"/>
      <c r="B37" s="34" t="s">
        <v>65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6"/>
    </row>
    <row r="38" spans="1:419" s="1" customFormat="1" ht="33.950000000000003" customHeight="1">
      <c r="A38" s="8">
        <v>1</v>
      </c>
      <c r="B38" s="9" t="s">
        <v>66</v>
      </c>
      <c r="C38" s="9" t="s">
        <v>31</v>
      </c>
      <c r="D38" s="9" t="s">
        <v>34</v>
      </c>
      <c r="E38" s="9"/>
      <c r="F38" s="9"/>
      <c r="G38" s="9"/>
      <c r="H38" s="10"/>
      <c r="I38" s="10"/>
      <c r="J38" s="9">
        <v>12</v>
      </c>
      <c r="K38" s="10"/>
      <c r="L38" s="10"/>
      <c r="M38" s="10">
        <v>60</v>
      </c>
      <c r="N38" s="10"/>
      <c r="O38" s="9"/>
      <c r="P38" s="9">
        <v>60</v>
      </c>
    </row>
    <row r="39" spans="1:419" s="1" customFormat="1" ht="33" customHeight="1">
      <c r="A39" s="8">
        <v>2</v>
      </c>
      <c r="B39" s="9" t="s">
        <v>67</v>
      </c>
      <c r="C39" s="9" t="s">
        <v>37</v>
      </c>
      <c r="D39" s="9" t="s">
        <v>25</v>
      </c>
      <c r="E39" s="9">
        <v>300</v>
      </c>
      <c r="F39" s="9">
        <v>1350</v>
      </c>
      <c r="G39" s="9">
        <v>900</v>
      </c>
      <c r="H39" s="10"/>
      <c r="I39" s="10"/>
      <c r="J39" s="9">
        <v>15</v>
      </c>
      <c r="K39" s="10"/>
      <c r="L39" s="10"/>
      <c r="M39" s="10"/>
      <c r="N39" s="10"/>
      <c r="O39" s="9" t="s">
        <v>78</v>
      </c>
      <c r="P39" s="9">
        <f>F39+G39+E39</f>
        <v>2550</v>
      </c>
    </row>
    <row r="40" spans="1:419" s="1" customFormat="1" ht="24" customHeight="1">
      <c r="A40" s="8"/>
      <c r="B40" s="32" t="s">
        <v>68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7"/>
      <c r="P40" s="13">
        <f>SUM(P38:P39)</f>
        <v>2610</v>
      </c>
    </row>
    <row r="41" spans="1:419" s="2" customFormat="1" ht="40.5" customHeight="1">
      <c r="A41" s="11"/>
      <c r="B41" s="25" t="s">
        <v>69</v>
      </c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7"/>
      <c r="P41" s="14">
        <f>P36+P40</f>
        <v>70623</v>
      </c>
      <c r="Q41" s="15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</row>
    <row r="42" spans="1:419" s="1" customFormat="1" ht="39" customHeight="1"/>
    <row r="43" spans="1:419" s="1" customFormat="1" ht="39" customHeight="1"/>
    <row r="44" spans="1:419" s="1" customFormat="1" ht="52.5" customHeight="1"/>
    <row r="45" spans="1:419" s="1" customFormat="1" ht="21" customHeight="1"/>
    <row r="46" spans="1:419" s="1" customFormat="1" ht="43.5" customHeight="1"/>
    <row r="47" spans="1:419" s="1" customFormat="1" ht="18.75"/>
    <row r="48" spans="1:419" s="1" customFormat="1" ht="18.95" customHeight="1"/>
    <row r="49" spans="1:2" s="1" customFormat="1" ht="18" customHeight="1"/>
    <row r="50" spans="1:2" s="1" customFormat="1" ht="36.75" customHeight="1">
      <c r="A50" s="12"/>
      <c r="B50" s="12"/>
    </row>
    <row r="51" spans="1:2" s="1" customFormat="1" ht="41.25" customHeight="1"/>
    <row r="52" spans="1:2" s="1" customFormat="1" ht="27" customHeight="1"/>
    <row r="53" spans="1:2" s="1" customFormat="1" ht="58.5" customHeight="1"/>
    <row r="54" spans="1:2" s="1" customFormat="1" ht="45.75" customHeight="1"/>
    <row r="55" spans="1:2" s="1" customFormat="1" ht="45.75" customHeight="1"/>
    <row r="56" spans="1:2" s="1" customFormat="1" ht="45.75" customHeight="1"/>
    <row r="57" spans="1:2" s="1" customFormat="1" ht="22.5" customHeight="1"/>
    <row r="58" spans="1:2" s="1" customFormat="1" ht="48.75" customHeight="1"/>
    <row r="59" spans="1:2" s="1" customFormat="1" ht="57.95" customHeight="1"/>
    <row r="60" spans="1:2" s="1" customFormat="1" ht="22.5" customHeight="1"/>
    <row r="61" spans="1:2" s="1" customFormat="1" ht="38.25" customHeight="1"/>
    <row r="62" spans="1:2" s="1" customFormat="1" ht="12.75" customHeight="1"/>
    <row r="63" spans="1:2" s="1" customFormat="1" ht="39" customHeight="1"/>
    <row r="64" spans="1:2" s="1" customFormat="1" ht="24.75" customHeight="1"/>
    <row r="65" s="1" customFormat="1" ht="27" customHeight="1"/>
    <row r="66" s="1" customFormat="1" ht="18.75"/>
    <row r="67" s="1" customFormat="1" ht="18.75"/>
    <row r="68" s="1" customFormat="1" ht="18.75"/>
    <row r="69" s="1" customFormat="1" ht="18.75"/>
    <row r="70" s="1" customFormat="1" ht="18.75"/>
    <row r="71" s="1" customFormat="1" ht="18.75"/>
    <row r="72" s="1" customFormat="1" ht="18.75"/>
    <row r="73" s="1" customFormat="1" ht="18.75"/>
    <row r="74" s="1" customFormat="1" ht="18.75"/>
    <row r="75" s="1" customFormat="1" ht="18.75"/>
    <row r="76" s="1" customFormat="1" ht="18.75"/>
    <row r="77" s="1" customFormat="1" ht="18.75"/>
    <row r="78" s="1" customFormat="1" ht="18.75"/>
    <row r="79" s="1" customFormat="1" ht="18.75"/>
    <row r="80" s="1" customFormat="1" ht="18.75"/>
    <row r="81" s="1" customFormat="1" ht="18.75"/>
    <row r="82" s="1" customFormat="1" ht="18.75"/>
    <row r="83" s="1" customFormat="1" ht="18.75"/>
    <row r="84" s="1" customFormat="1" ht="18.75"/>
    <row r="85" s="1" customFormat="1" ht="18.75"/>
    <row r="86" s="1" customFormat="1" ht="18.75"/>
    <row r="87" s="1" customFormat="1" ht="18.75"/>
    <row r="88" s="1" customFormat="1" ht="18.75"/>
    <row r="89" s="1" customFormat="1" ht="18.75"/>
    <row r="90" s="1" customFormat="1" ht="18.75"/>
    <row r="91" s="1" customFormat="1" ht="18.75"/>
    <row r="92" s="1" customFormat="1" ht="18.75"/>
    <row r="93" s="1" customFormat="1" ht="18.75"/>
    <row r="94" s="1" customFormat="1" ht="18.75"/>
    <row r="95" s="1" customFormat="1" ht="18.75"/>
    <row r="96" s="1" customFormat="1" ht="18.75"/>
    <row r="97" s="1" customFormat="1" ht="18.75"/>
    <row r="98" s="1" customFormat="1" ht="18.75"/>
    <row r="99" s="1" customFormat="1" ht="18.75"/>
    <row r="100" s="1" customFormat="1" ht="18.75"/>
    <row r="101" s="1" customFormat="1" ht="18.75"/>
    <row r="102" s="1" customFormat="1" ht="18.75"/>
    <row r="103" s="1" customFormat="1" ht="18.75"/>
    <row r="104" s="1" customFormat="1" ht="18.75"/>
    <row r="105" s="1" customFormat="1" ht="18.75"/>
    <row r="106" s="1" customFormat="1" ht="18.75"/>
    <row r="107" s="1" customFormat="1" ht="18.75"/>
    <row r="108" s="1" customFormat="1" ht="18.75"/>
    <row r="109" s="1" customFormat="1" ht="18.75"/>
    <row r="110" s="1" customFormat="1" ht="18.75"/>
    <row r="111" s="1" customFormat="1" ht="18.75"/>
    <row r="112" s="1" customFormat="1" ht="18.75"/>
    <row r="113" s="1" customFormat="1" ht="18.75"/>
    <row r="114" s="1" customFormat="1" ht="18.75"/>
    <row r="115" s="1" customFormat="1" ht="18.75"/>
    <row r="116" s="1" customFormat="1" ht="18.75"/>
    <row r="117" s="1" customFormat="1" ht="18.75"/>
    <row r="118" s="1" customFormat="1" ht="18.75"/>
    <row r="119" s="1" customFormat="1" ht="18.75"/>
    <row r="120" s="1" customFormat="1" ht="18.75"/>
    <row r="121" s="1" customFormat="1" ht="18.75"/>
    <row r="122" s="1" customFormat="1" ht="18.75"/>
    <row r="123" s="1" customFormat="1" ht="18.75"/>
    <row r="124" s="1" customFormat="1" ht="18.75"/>
    <row r="125" s="1" customFormat="1" ht="18.75"/>
    <row r="126" s="1" customFormat="1" ht="18.75"/>
    <row r="127" s="1" customFormat="1" ht="18.75"/>
    <row r="128" s="1" customFormat="1" ht="18.75"/>
    <row r="129" spans="1:49" s="1" customFormat="1" ht="18.75"/>
    <row r="130" spans="1:49" s="1" customFormat="1" ht="18.75"/>
    <row r="131" spans="1:49" s="1" customFormat="1" ht="18.75"/>
    <row r="132" spans="1:49" s="1" customFormat="1" ht="18.7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</row>
    <row r="133" spans="1:49" s="1" customFormat="1" ht="18.7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</row>
    <row r="134" spans="1:49" s="1" customFormat="1" ht="18.7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</row>
  </sheetData>
  <mergeCells count="6">
    <mergeCell ref="B41:O41"/>
    <mergeCell ref="B1:N1"/>
    <mergeCell ref="A6:P6"/>
    <mergeCell ref="B36:O36"/>
    <mergeCell ref="B37:P37"/>
    <mergeCell ref="B40:O40"/>
  </mergeCells>
  <pageMargins left="0.7" right="0.7" top="0.75" bottom="0.75" header="0.3" footer="0.3"/>
  <pageSetup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ღონისძიებების კალენდარული გეგმა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pc</cp:lastModifiedBy>
  <cp:lastPrinted>2026-08-05T10:28:01Z</cp:lastPrinted>
  <dcterms:created xsi:type="dcterms:W3CDTF">2020-05-27T12:13:00Z</dcterms:created>
  <dcterms:modified xsi:type="dcterms:W3CDTF">2026-08-06T10:09:02Z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48B8A46E5F1248D8AC55033DE0B6F7EF</vt:lpwstr>
  </property>
  <property fmtid="{D5CDD505-2E9C-101B-9397-08002B2CF9AE}" pid="3" name="KSOProductBuildVer">
    <vt:lpwstr>1033-12.2.0.23196</vt:lpwstr>
  </property>
</Properties>
</file>