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435"/>
  </bookViews>
  <sheets>
    <sheet name="ბიუჯეტი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29" i="3" l="1"/>
  <c r="D6" i="3" l="1"/>
  <c r="D26" i="3"/>
  <c r="D37" i="3" l="1"/>
  <c r="C37" i="3" s="1"/>
  <c r="C30" i="3"/>
  <c r="C50" i="3"/>
  <c r="C49" i="3"/>
  <c r="C46" i="3"/>
  <c r="C45" i="3"/>
  <c r="C44" i="3"/>
  <c r="C43" i="3"/>
  <c r="D42" i="3"/>
  <c r="C42" i="3" s="1"/>
  <c r="C41" i="3"/>
  <c r="C40" i="3"/>
  <c r="C39" i="3"/>
  <c r="C38" i="3"/>
  <c r="E36" i="3"/>
  <c r="E8" i="3" s="1"/>
  <c r="D36" i="3"/>
  <c r="C35" i="3"/>
  <c r="C34" i="3"/>
  <c r="E33" i="3"/>
  <c r="C33" i="3"/>
  <c r="C32" i="3"/>
  <c r="C31" i="3"/>
  <c r="C29" i="3"/>
  <c r="C28" i="3"/>
  <c r="C27" i="3"/>
  <c r="E26" i="3"/>
  <c r="D11" i="3"/>
  <c r="C26" i="3"/>
  <c r="C25" i="3"/>
  <c r="C24" i="3"/>
  <c r="E23" i="3"/>
  <c r="C23" i="3"/>
  <c r="C22" i="3"/>
  <c r="C21" i="3"/>
  <c r="C20" i="3"/>
  <c r="C19" i="3"/>
  <c r="E18" i="3"/>
  <c r="E14" i="3" s="1"/>
  <c r="C18" i="3"/>
  <c r="C17" i="3"/>
  <c r="C16" i="3"/>
  <c r="C15" i="3"/>
  <c r="C14" i="3"/>
  <c r="D13" i="3"/>
  <c r="C13" i="3"/>
  <c r="C12" i="3"/>
  <c r="C10" i="3"/>
  <c r="C9" i="3"/>
  <c r="C7" i="3"/>
  <c r="C6" i="3"/>
  <c r="C11" i="3" l="1"/>
  <c r="D8" i="3"/>
  <c r="C8" i="3" s="1"/>
  <c r="C36" i="3"/>
  <c r="D47" i="3" l="1"/>
  <c r="D48" i="3"/>
  <c r="C48" i="3" s="1"/>
  <c r="C47" i="3"/>
</calcChain>
</file>

<file path=xl/sharedStrings.xml><?xml version="1.0" encoding="utf-8"?>
<sst xmlns="http://schemas.openxmlformats.org/spreadsheetml/2006/main" count="63" uniqueCount="62">
  <si>
    <t>ა(ა)იპ - ონის მუნიციპალიტეტის საჭიდაო სკოლა</t>
  </si>
  <si>
    <t>N</t>
  </si>
  <si>
    <t>ხარჯების დასახელება</t>
  </si>
  <si>
    <t>წლიური გეგმა</t>
  </si>
  <si>
    <t>შენიშვნა</t>
  </si>
  <si>
    <t>სულ</t>
  </si>
  <si>
    <t>სუბსიდია</t>
  </si>
  <si>
    <t>საკუთარი</t>
  </si>
  <si>
    <t>ბავშვთა რაოდენობა</t>
  </si>
  <si>
    <t>მომუშავეთა რიცხოვნობა</t>
  </si>
  <si>
    <t>შრომის ანაზღაურება</t>
  </si>
  <si>
    <t>პრემია( დანამატი)</t>
  </si>
  <si>
    <t>საქონელი და მომსახურება</t>
  </si>
  <si>
    <t>ა</t>
  </si>
  <si>
    <t xml:space="preserve">  შტატგარეშე მომუშავეთა ანაზღაურება</t>
  </si>
  <si>
    <t>ბ</t>
  </si>
  <si>
    <t xml:space="preserve">  მივლინება</t>
  </si>
  <si>
    <t>გ</t>
  </si>
  <si>
    <t xml:space="preserve">  ოფისის ხარჯი</t>
  </si>
  <si>
    <t xml:space="preserve">  - საკანცელაიო და საწერ-სახაზავი ქაღალდის შეძენა</t>
  </si>
  <si>
    <t xml:space="preserve">  - ნორმატიული აქტების, ჟურნალ გაზეთების, საგამომცემლო სასტამბო ხარჯი</t>
  </si>
  <si>
    <t xml:space="preserve">  - მცირეფასიანი საოფისე ტექნიკის შეძენის და დამონტაჟების ხარჯი</t>
  </si>
  <si>
    <t xml:space="preserve">       კომპიუტერული ტექნიკა</t>
  </si>
  <si>
    <t xml:space="preserve">      კარტიჯის შეძენა და დატუმბვა</t>
  </si>
  <si>
    <t xml:space="preserve">     სხვა მცირეფასიანი საოფისე ტექნიკისა და დამონტაჟების ხარჯი</t>
  </si>
  <si>
    <t xml:space="preserve">  -  საოფისე ინვენტარის შეძენა </t>
  </si>
  <si>
    <t xml:space="preserve">      სხვა საოფისე მცირეფასიანი ინვენტარის შეძენა</t>
  </si>
  <si>
    <t xml:space="preserve">  - ოფისისათვის საჭირო მასალისა და საგნების  შეძენა</t>
  </si>
  <si>
    <t xml:space="preserve">  - სანიტარული საგნებისა და საჭირო მასალის შეძენა</t>
  </si>
  <si>
    <t xml:space="preserve">  - შენობა-ნაგებობის და მათი მიმდებარე ტერიტორიის მიმდინარე რემონტის ხარჯი</t>
  </si>
  <si>
    <t xml:space="preserve">  - კავშირგაბმულობის ხარჯი</t>
  </si>
  <si>
    <t xml:space="preserve">       მობილ. ტელეფონით მომსახურების ხარჯი</t>
  </si>
  <si>
    <t xml:space="preserve">       ინტერნეტით მომსახურება</t>
  </si>
  <si>
    <t xml:space="preserve">  - კომუნალური ხარჯი</t>
  </si>
  <si>
    <t xml:space="preserve">       ელექტროენერგიის ხარჯი</t>
  </si>
  <si>
    <t xml:space="preserve">       წყლის ხარჯი</t>
  </si>
  <si>
    <t xml:space="preserve">         გაზი</t>
  </si>
  <si>
    <t>დ</t>
  </si>
  <si>
    <t>ე</t>
  </si>
  <si>
    <t>სამედიცინო ხარჯი</t>
  </si>
  <si>
    <t>ვ</t>
  </si>
  <si>
    <t>რბილი ინვენტარის, უნიფორმისა და პირადი ჰიგიენის შეძენის ხარჯი</t>
  </si>
  <si>
    <t>ზ</t>
  </si>
  <si>
    <t>ტრანსპორტის და ტექნიკის ექსპლოატაციისა და მოვლა-შენახვის ხარჯი</t>
  </si>
  <si>
    <t xml:space="preserve">   - საწვავის შეძენის ხარჯი</t>
  </si>
  <si>
    <t xml:space="preserve">   - ტრანსპორტის დაქირავების ხარჯი</t>
  </si>
  <si>
    <t>თ</t>
  </si>
  <si>
    <t>სხვა დანარჩენი საქონელი და მომსახურება</t>
  </si>
  <si>
    <t xml:space="preserve">  - კულტურული, სპორტული, საგანმანათლებლო, საგამოფენო ღონისძიებების ხარჯი</t>
  </si>
  <si>
    <t xml:space="preserve">  - საწევრო გადასახადი</t>
  </si>
  <si>
    <t xml:space="preserve">   - მუნიციპალური განვითარების სააგენტოს მომსახურება</t>
  </si>
  <si>
    <t xml:space="preserve"> - აუდიტის ხარჯი</t>
  </si>
  <si>
    <t>სხვა ხარჯი</t>
  </si>
  <si>
    <t>არაფინანსური აქტივების ზრდა</t>
  </si>
  <si>
    <t>მობილური ტელეფონი</t>
  </si>
  <si>
    <t>კომპიუტერი</t>
  </si>
  <si>
    <t>პრინტერი</t>
  </si>
  <si>
    <t>საჭიდაო სკოლის შენობის უზურფრუქტით გადმოცემის ხარჯი</t>
  </si>
  <si>
    <t xml:space="preserve">                ხარჯები სულ: </t>
  </si>
  <si>
    <t>საკუთარი შემოსავალი</t>
  </si>
  <si>
    <t>ნაშთი წლის დასაწყისისათვის</t>
  </si>
  <si>
    <t>წარმომადგენლობითი ხარჯი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</si>
</sst>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L_a_r_i_-;\-* #,##0.00\ _L_a_r_i_-;_-* &quot;-&quot;??\ _L_a_r_i_-;_-@_-"/>
  </numFmts>
  <fonts count="1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Sylfaen"/>
      <charset val="134"/>
    </font>
    <font>
      <b/>
      <sz val="10"/>
      <color theme="1"/>
      <name val="Sylfaen"/>
      <charset val="134"/>
    </font>
    <font>
      <sz val="10"/>
      <color rgb="FFFF0000"/>
      <name val="Sylfaen"/>
      <charset val="134"/>
    </font>
    <font>
      <sz val="9"/>
      <color theme="1"/>
      <name val="Sylfaen"/>
      <charset val="134"/>
    </font>
    <font>
      <b/>
      <sz val="11"/>
      <color theme="1"/>
      <name val="Sylfaen"/>
      <charset val="134"/>
    </font>
    <font>
      <b/>
      <sz val="10"/>
      <color rgb="FFFF0000"/>
      <name val="Sylfaen"/>
      <charset val="134"/>
    </font>
    <font>
      <sz val="11"/>
      <color theme="1"/>
      <name val="Sylfaen"/>
      <charset val="134"/>
    </font>
    <font>
      <sz val="10"/>
      <name val="Arial Cyr"/>
      <charset val="134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164" fontId="11" fillId="0" borderId="0" applyFont="0" applyFill="0" applyBorder="0" applyAlignment="0" applyProtection="0"/>
    <xf numFmtId="0" fontId="9" fillId="0" borderId="0"/>
    <xf numFmtId="0" fontId="10" fillId="0" borderId="0"/>
  </cellStyleXfs>
  <cellXfs count="56">
    <xf numFmtId="0" fontId="0" fillId="0" borderId="0" xfId="0"/>
    <xf numFmtId="0" fontId="2" fillId="0" borderId="2" xfId="3" applyFont="1" applyBorder="1" applyAlignment="1">
      <alignment horizontal="center" vertical="center"/>
    </xf>
    <xf numFmtId="0" fontId="3" fillId="0" borderId="6" xfId="3" applyFont="1" applyBorder="1" applyAlignment="1">
      <alignment horizontal="center" vertical="center" wrapText="1"/>
    </xf>
    <xf numFmtId="0" fontId="2" fillId="0" borderId="7" xfId="3" applyFont="1" applyBorder="1" applyAlignment="1">
      <alignment horizontal="center" vertical="center"/>
    </xf>
    <xf numFmtId="0" fontId="2" fillId="0" borderId="7" xfId="3" applyFont="1" applyBorder="1" applyAlignment="1">
      <alignment horizontal="left" vertical="center"/>
    </xf>
    <xf numFmtId="3" fontId="2" fillId="0" borderId="8" xfId="3" applyNumberFormat="1" applyFont="1" applyBorder="1" applyAlignment="1">
      <alignment horizontal="center" vertical="center"/>
    </xf>
    <xf numFmtId="3" fontId="2" fillId="0" borderId="7" xfId="3" applyNumberFormat="1" applyFont="1" applyBorder="1" applyAlignment="1">
      <alignment horizontal="center" vertical="center"/>
    </xf>
    <xf numFmtId="0" fontId="2" fillId="0" borderId="8" xfId="3" applyFont="1" applyBorder="1" applyAlignment="1">
      <alignment horizontal="center" vertical="center"/>
    </xf>
    <xf numFmtId="0" fontId="2" fillId="0" borderId="8" xfId="3" applyFont="1" applyBorder="1" applyAlignment="1">
      <alignment vertical="center"/>
    </xf>
    <xf numFmtId="3" fontId="4" fillId="0" borderId="8" xfId="3" applyNumberFormat="1" applyFont="1" applyBorder="1" applyAlignment="1">
      <alignment horizontal="center" vertical="center"/>
    </xf>
    <xf numFmtId="3" fontId="0" fillId="0" borderId="0" xfId="0" applyNumberFormat="1"/>
    <xf numFmtId="0" fontId="2" fillId="2" borderId="8" xfId="3" applyFont="1" applyFill="1" applyBorder="1" applyAlignment="1">
      <alignment horizontal="center" vertical="center"/>
    </xf>
    <xf numFmtId="0" fontId="2" fillId="2" borderId="8" xfId="3" applyFont="1" applyFill="1" applyBorder="1" applyAlignment="1">
      <alignment vertical="center"/>
    </xf>
    <xf numFmtId="3" fontId="2" fillId="3" borderId="8" xfId="3" applyNumberFormat="1" applyFont="1" applyFill="1" applyBorder="1" applyAlignment="1">
      <alignment horizontal="center" vertical="center"/>
    </xf>
    <xf numFmtId="3" fontId="4" fillId="2" borderId="8" xfId="3" applyNumberFormat="1" applyFont="1" applyFill="1" applyBorder="1" applyAlignment="1">
      <alignment horizontal="center" vertical="center"/>
    </xf>
    <xf numFmtId="3" fontId="2" fillId="2" borderId="8" xfId="3" applyNumberFormat="1" applyFont="1" applyFill="1" applyBorder="1" applyAlignment="1">
      <alignment horizontal="center" vertical="center"/>
    </xf>
    <xf numFmtId="0" fontId="2" fillId="0" borderId="8" xfId="3" applyFont="1" applyBorder="1" applyAlignment="1">
      <alignment horizontal="right" vertical="center"/>
    </xf>
    <xf numFmtId="0" fontId="5" fillId="0" borderId="8" xfId="3" applyFont="1" applyBorder="1" applyAlignment="1">
      <alignment vertical="center"/>
    </xf>
    <xf numFmtId="0" fontId="2" fillId="4" borderId="8" xfId="3" applyFont="1" applyFill="1" applyBorder="1" applyAlignment="1">
      <alignment horizontal="right" vertical="center"/>
    </xf>
    <xf numFmtId="0" fontId="5" fillId="4" borderId="8" xfId="3" applyFont="1" applyFill="1" applyBorder="1" applyAlignment="1">
      <alignment vertical="center"/>
    </xf>
    <xf numFmtId="3" fontId="2" fillId="4" borderId="8" xfId="3" applyNumberFormat="1" applyFont="1" applyFill="1" applyBorder="1" applyAlignment="1">
      <alignment horizontal="center" vertical="center"/>
    </xf>
    <xf numFmtId="3" fontId="4" fillId="4" borderId="8" xfId="3" applyNumberFormat="1" applyFont="1" applyFill="1" applyBorder="1" applyAlignment="1">
      <alignment horizontal="center" vertical="center"/>
    </xf>
    <xf numFmtId="0" fontId="5" fillId="0" borderId="8" xfId="3" applyFont="1" applyBorder="1" applyAlignment="1">
      <alignment vertical="center" wrapText="1"/>
    </xf>
    <xf numFmtId="3" fontId="4" fillId="5" borderId="8" xfId="3" applyNumberFormat="1" applyFont="1" applyFill="1" applyBorder="1" applyAlignment="1">
      <alignment horizontal="center" vertical="center"/>
    </xf>
    <xf numFmtId="3" fontId="2" fillId="5" borderId="8" xfId="3" applyNumberFormat="1" applyFont="1" applyFill="1" applyBorder="1" applyAlignment="1">
      <alignment horizontal="center" vertical="center"/>
    </xf>
    <xf numFmtId="0" fontId="5" fillId="4" borderId="8" xfId="3" applyFont="1" applyFill="1" applyBorder="1" applyAlignment="1">
      <alignment vertical="center" wrapText="1"/>
    </xf>
    <xf numFmtId="0" fontId="2" fillId="4" borderId="8" xfId="3" applyFont="1" applyFill="1" applyBorder="1" applyAlignment="1">
      <alignment horizontal="center" vertical="center"/>
    </xf>
    <xf numFmtId="0" fontId="2" fillId="4" borderId="2" xfId="3" applyFont="1" applyFill="1" applyBorder="1" applyAlignment="1">
      <alignment horizontal="center" vertical="center"/>
    </xf>
    <xf numFmtId="0" fontId="5" fillId="4" borderId="2" xfId="3" applyFont="1" applyFill="1" applyBorder="1" applyAlignment="1">
      <alignment vertical="center"/>
    </xf>
    <xf numFmtId="3" fontId="4" fillId="4" borderId="2" xfId="3" applyNumberFormat="1" applyFont="1" applyFill="1" applyBorder="1" applyAlignment="1">
      <alignment horizontal="center" vertical="center"/>
    </xf>
    <xf numFmtId="3" fontId="2" fillId="4" borderId="2" xfId="3" applyNumberFormat="1" applyFont="1" applyFill="1" applyBorder="1" applyAlignment="1">
      <alignment horizontal="center" vertical="center"/>
    </xf>
    <xf numFmtId="0" fontId="5" fillId="0" borderId="2" xfId="3" applyFont="1" applyBorder="1" applyAlignment="1">
      <alignment vertical="center"/>
    </xf>
    <xf numFmtId="3" fontId="4" fillId="0" borderId="2" xfId="3" applyNumberFormat="1" applyFont="1" applyBorder="1" applyAlignment="1">
      <alignment horizontal="center" vertical="center"/>
    </xf>
    <xf numFmtId="3" fontId="2" fillId="0" borderId="2" xfId="3" applyNumberFormat="1" applyFont="1" applyBorder="1" applyAlignment="1">
      <alignment horizontal="center" vertical="center"/>
    </xf>
    <xf numFmtId="0" fontId="2" fillId="0" borderId="9" xfId="3" applyFont="1" applyBorder="1" applyAlignment="1">
      <alignment horizontal="center" vertical="center"/>
    </xf>
    <xf numFmtId="0" fontId="6" fillId="0" borderId="9" xfId="3" applyFont="1" applyBorder="1" applyAlignment="1">
      <alignment horizontal="right" vertical="center"/>
    </xf>
    <xf numFmtId="3" fontId="7" fillId="0" borderId="9" xfId="3" applyNumberFormat="1" applyFont="1" applyBorder="1" applyAlignment="1">
      <alignment horizontal="center" vertical="center"/>
    </xf>
    <xf numFmtId="3" fontId="3" fillId="0" borderId="9" xfId="3" applyNumberFormat="1" applyFont="1" applyBorder="1" applyAlignment="1">
      <alignment horizontal="center" vertical="center"/>
    </xf>
    <xf numFmtId="0" fontId="2" fillId="0" borderId="10" xfId="3" applyFont="1" applyBorder="1" applyAlignment="1">
      <alignment horizontal="center" vertical="center"/>
    </xf>
    <xf numFmtId="0" fontId="8" fillId="0" borderId="8" xfId="3" applyFont="1" applyBorder="1" applyAlignment="1">
      <alignment vertical="center"/>
    </xf>
    <xf numFmtId="3" fontId="3" fillId="0" borderId="8" xfId="3" applyNumberFormat="1" applyFont="1" applyBorder="1" applyAlignment="1">
      <alignment horizontal="center" vertical="center"/>
    </xf>
    <xf numFmtId="3" fontId="7" fillId="0" borderId="8" xfId="3" applyNumberFormat="1" applyFont="1" applyBorder="1" applyAlignment="1">
      <alignment horizontal="center" vertical="center"/>
    </xf>
    <xf numFmtId="0" fontId="8" fillId="0" borderId="7" xfId="3" applyFont="1" applyBorder="1" applyAlignment="1">
      <alignment vertical="center"/>
    </xf>
    <xf numFmtId="0" fontId="3" fillId="0" borderId="8" xfId="3" applyNumberFormat="1" applyFont="1" applyBorder="1" applyAlignment="1">
      <alignment horizontal="center" vertical="center"/>
    </xf>
    <xf numFmtId="0" fontId="0" fillId="5" borderId="0" xfId="0" applyFill="1"/>
    <xf numFmtId="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3" fillId="0" borderId="3" xfId="3" applyFont="1" applyBorder="1" applyAlignment="1">
      <alignment horizontal="center" vertical="center" wrapText="1"/>
    </xf>
    <xf numFmtId="0" fontId="3" fillId="0" borderId="4" xfId="3" applyFont="1" applyBorder="1" applyAlignment="1">
      <alignment horizontal="center" vertical="center" wrapText="1"/>
    </xf>
    <xf numFmtId="0" fontId="3" fillId="0" borderId="5" xfId="3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3" fillId="0" borderId="6" xfId="3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 wrapText="1"/>
    </xf>
    <xf numFmtId="0" fontId="3" fillId="0" borderId="6" xfId="3" applyFont="1" applyBorder="1" applyAlignment="1">
      <alignment horizontal="center" vertical="center" wrapText="1"/>
    </xf>
  </cellXfs>
  <cellStyles count="4">
    <cellStyle name="Comma 5" xfId="1"/>
    <cellStyle name="Îáû÷íûé_ÐÎÌÀÍ--Ø-8" xfId="2"/>
    <cellStyle name="Normal" xfId="0" builtinId="0"/>
    <cellStyle name="Normal 30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1"/>
  <sheetViews>
    <sheetView tabSelected="1" topLeftCell="A24" workbookViewId="0">
      <selection activeCell="F65" sqref="F65"/>
    </sheetView>
  </sheetViews>
  <sheetFormatPr defaultColWidth="9" defaultRowHeight="15"/>
  <cols>
    <col min="1" max="1" width="4" customWidth="1"/>
    <col min="2" max="2" width="55.5703125" customWidth="1"/>
    <col min="3" max="4" width="11.5703125" customWidth="1"/>
    <col min="5" max="5" width="11.28515625" customWidth="1"/>
    <col min="6" max="6" width="16.140625" customWidth="1"/>
  </cols>
  <sheetData>
    <row r="1" spans="1:9" ht="31.5" customHeight="1">
      <c r="A1" s="46" t="s">
        <v>0</v>
      </c>
      <c r="B1" s="46"/>
      <c r="C1" s="46"/>
      <c r="D1" s="46"/>
      <c r="E1" s="46"/>
      <c r="F1" s="46"/>
    </row>
    <row r="2" spans="1:9" ht="24" customHeight="1">
      <c r="A2" s="50" t="s">
        <v>1</v>
      </c>
      <c r="B2" s="52" t="s">
        <v>2</v>
      </c>
      <c r="C2" s="47" t="s">
        <v>3</v>
      </c>
      <c r="D2" s="48"/>
      <c r="E2" s="49"/>
      <c r="F2" s="54" t="s">
        <v>4</v>
      </c>
    </row>
    <row r="3" spans="1:9" ht="24" customHeight="1">
      <c r="A3" s="51"/>
      <c r="B3" s="53"/>
      <c r="C3" s="2" t="s">
        <v>5</v>
      </c>
      <c r="D3" s="2" t="s">
        <v>6</v>
      </c>
      <c r="E3" s="2" t="s">
        <v>7</v>
      </c>
      <c r="F3" s="55"/>
    </row>
    <row r="4" spans="1:9" ht="17.25" customHeight="1">
      <c r="A4" s="3"/>
      <c r="B4" s="4" t="s">
        <v>8</v>
      </c>
      <c r="C4" s="5">
        <v>65</v>
      </c>
      <c r="D4" s="6"/>
      <c r="E4" s="6"/>
      <c r="F4" s="5"/>
    </row>
    <row r="5" spans="1:9" ht="17.25" customHeight="1">
      <c r="A5" s="7"/>
      <c r="B5" s="8" t="s">
        <v>9</v>
      </c>
      <c r="C5" s="5">
        <v>20</v>
      </c>
      <c r="D5" s="5"/>
      <c r="E5" s="5"/>
      <c r="F5" s="5"/>
    </row>
    <row r="6" spans="1:9" ht="17.25" customHeight="1">
      <c r="A6" s="7">
        <v>1</v>
      </c>
      <c r="B6" s="8" t="s">
        <v>10</v>
      </c>
      <c r="C6" s="5">
        <f>D6</f>
        <v>175268</v>
      </c>
      <c r="D6" s="9">
        <f>181740-6472</f>
        <v>175268</v>
      </c>
      <c r="E6" s="9"/>
      <c r="F6" s="5"/>
    </row>
    <row r="7" spans="1:9" ht="17.25" customHeight="1">
      <c r="A7" s="7"/>
      <c r="B7" s="8" t="s">
        <v>11</v>
      </c>
      <c r="C7" s="5">
        <f>D7</f>
        <v>0</v>
      </c>
      <c r="D7" s="9">
        <v>0</v>
      </c>
      <c r="E7" s="9"/>
      <c r="F7" s="5"/>
      <c r="G7" s="10"/>
    </row>
    <row r="8" spans="1:9" ht="17.25" customHeight="1">
      <c r="A8" s="11">
        <v>2</v>
      </c>
      <c r="B8" s="12" t="s">
        <v>12</v>
      </c>
      <c r="C8" s="13">
        <f>D8+E8</f>
        <v>136532</v>
      </c>
      <c r="D8" s="14">
        <f>D10+D11+D31+D36+D30</f>
        <v>136532</v>
      </c>
      <c r="E8" s="14">
        <f>SUM(E9:E11,E31:E33,E36)</f>
        <v>0</v>
      </c>
      <c r="F8" s="15"/>
      <c r="G8" s="10"/>
      <c r="I8" s="10"/>
    </row>
    <row r="9" spans="1:9">
      <c r="A9" s="16" t="s">
        <v>13</v>
      </c>
      <c r="B9" s="17" t="s">
        <v>14</v>
      </c>
      <c r="C9" s="5">
        <f t="shared" ref="C9:C46" si="0">D9</f>
        <v>0</v>
      </c>
      <c r="D9" s="9"/>
      <c r="E9" s="9"/>
      <c r="F9" s="5"/>
      <c r="G9" s="10"/>
    </row>
    <row r="10" spans="1:9">
      <c r="A10" s="18" t="s">
        <v>15</v>
      </c>
      <c r="B10" s="19" t="s">
        <v>16</v>
      </c>
      <c r="C10" s="20">
        <f t="shared" si="0"/>
        <v>3200</v>
      </c>
      <c r="D10" s="21">
        <v>3200</v>
      </c>
      <c r="E10" s="21"/>
      <c r="F10" s="20"/>
      <c r="G10" s="10"/>
      <c r="H10" s="10"/>
    </row>
    <row r="11" spans="1:9">
      <c r="A11" s="18" t="s">
        <v>17</v>
      </c>
      <c r="B11" s="19" t="s">
        <v>18</v>
      </c>
      <c r="C11" s="20">
        <f>D11+E11</f>
        <v>48222</v>
      </c>
      <c r="D11" s="21">
        <f>D12+D14+D17+D19+D21+D22+D23+D26</f>
        <v>48222</v>
      </c>
      <c r="E11" s="21"/>
      <c r="F11" s="20"/>
      <c r="G11" s="10"/>
      <c r="H11" s="10"/>
      <c r="I11" s="10"/>
    </row>
    <row r="12" spans="1:9">
      <c r="A12" s="16"/>
      <c r="B12" s="17" t="s">
        <v>19</v>
      </c>
      <c r="C12" s="5">
        <f>D12+E12</f>
        <v>1000</v>
      </c>
      <c r="D12" s="9">
        <v>1000</v>
      </c>
      <c r="E12" s="9"/>
      <c r="F12" s="5"/>
      <c r="H12" s="10"/>
    </row>
    <row r="13" spans="1:9" ht="25.5">
      <c r="A13" s="16"/>
      <c r="B13" s="22" t="s">
        <v>20</v>
      </c>
      <c r="C13" s="5">
        <f t="shared" si="0"/>
        <v>0</v>
      </c>
      <c r="D13" s="23">
        <f>400-400</f>
        <v>0</v>
      </c>
      <c r="E13" s="9"/>
      <c r="F13" s="5"/>
      <c r="H13" s="10"/>
    </row>
    <row r="14" spans="1:9" ht="26.25" customHeight="1">
      <c r="A14" s="16"/>
      <c r="B14" s="22" t="s">
        <v>21</v>
      </c>
      <c r="C14" s="5">
        <f t="shared" si="0"/>
        <v>0</v>
      </c>
      <c r="D14" s="9">
        <v>0</v>
      </c>
      <c r="E14" s="9">
        <f t="shared" ref="E14" si="1">SUM(E15:E19)</f>
        <v>0</v>
      </c>
      <c r="F14" s="5"/>
    </row>
    <row r="15" spans="1:9">
      <c r="A15" s="16"/>
      <c r="B15" s="22" t="s">
        <v>22</v>
      </c>
      <c r="C15" s="5">
        <f t="shared" si="0"/>
        <v>0</v>
      </c>
      <c r="D15" s="9"/>
      <c r="E15" s="9"/>
      <c r="F15" s="5"/>
    </row>
    <row r="16" spans="1:9">
      <c r="A16" s="16"/>
      <c r="B16" s="17" t="s">
        <v>23</v>
      </c>
      <c r="C16" s="5">
        <f t="shared" si="0"/>
        <v>0</v>
      </c>
      <c r="D16" s="9"/>
      <c r="E16" s="9"/>
      <c r="F16" s="5"/>
    </row>
    <row r="17" spans="1:15">
      <c r="A17" s="16"/>
      <c r="B17" s="17" t="s">
        <v>24</v>
      </c>
      <c r="C17" s="5">
        <f t="shared" si="0"/>
        <v>700</v>
      </c>
      <c r="D17" s="9">
        <v>700</v>
      </c>
      <c r="E17" s="9"/>
      <c r="F17" s="5"/>
      <c r="G17" s="10"/>
    </row>
    <row r="18" spans="1:15">
      <c r="A18" s="16"/>
      <c r="B18" s="17" t="s">
        <v>25</v>
      </c>
      <c r="C18" s="5">
        <f t="shared" si="0"/>
        <v>0</v>
      </c>
      <c r="D18" s="9"/>
      <c r="E18" s="9">
        <f t="shared" ref="E18" si="2">E19</f>
        <v>0</v>
      </c>
      <c r="F18" s="5"/>
    </row>
    <row r="19" spans="1:15">
      <c r="A19" s="16"/>
      <c r="B19" s="22" t="s">
        <v>26</v>
      </c>
      <c r="C19" s="5">
        <f t="shared" si="0"/>
        <v>800</v>
      </c>
      <c r="D19" s="23">
        <v>800</v>
      </c>
      <c r="E19" s="9"/>
      <c r="F19" s="5"/>
      <c r="H19" s="10"/>
    </row>
    <row r="20" spans="1:15">
      <c r="A20" s="16"/>
      <c r="B20" s="22" t="s">
        <v>27</v>
      </c>
      <c r="C20" s="5">
        <f t="shared" si="0"/>
        <v>0</v>
      </c>
      <c r="D20" s="9"/>
      <c r="E20" s="9"/>
      <c r="F20" s="5"/>
    </row>
    <row r="21" spans="1:15">
      <c r="A21" s="16"/>
      <c r="B21" s="22" t="s">
        <v>28</v>
      </c>
      <c r="C21" s="5">
        <f>D21+E21</f>
        <v>1500</v>
      </c>
      <c r="D21" s="9">
        <v>1500</v>
      </c>
      <c r="E21" s="9"/>
      <c r="F21" s="5"/>
    </row>
    <row r="22" spans="1:15" ht="25.5">
      <c r="A22" s="16"/>
      <c r="B22" s="22" t="s">
        <v>29</v>
      </c>
      <c r="C22" s="5">
        <f t="shared" si="0"/>
        <v>500</v>
      </c>
      <c r="D22" s="23">
        <v>500</v>
      </c>
      <c r="E22" s="9"/>
      <c r="F22" s="5"/>
      <c r="G22" s="10"/>
      <c r="H22" s="10"/>
    </row>
    <row r="23" spans="1:15">
      <c r="A23" s="18"/>
      <c r="B23" s="19" t="s">
        <v>30</v>
      </c>
      <c r="C23" s="20">
        <f t="shared" si="0"/>
        <v>1200</v>
      </c>
      <c r="D23" s="21">
        <v>1200</v>
      </c>
      <c r="E23" s="21">
        <f t="shared" ref="E23" si="3">SUM(E24:E25)</f>
        <v>0</v>
      </c>
      <c r="F23" s="20"/>
      <c r="J23" s="10"/>
    </row>
    <row r="24" spans="1:15">
      <c r="A24" s="16"/>
      <c r="B24" s="17" t="s">
        <v>31</v>
      </c>
      <c r="C24" s="24">
        <f t="shared" si="0"/>
        <v>0</v>
      </c>
      <c r="D24" s="9"/>
      <c r="E24" s="9"/>
      <c r="F24" s="5"/>
    </row>
    <row r="25" spans="1:15">
      <c r="A25" s="16"/>
      <c r="B25" s="17" t="s">
        <v>32</v>
      </c>
      <c r="C25" s="5">
        <f t="shared" si="0"/>
        <v>1200</v>
      </c>
      <c r="D25" s="9">
        <v>1200</v>
      </c>
      <c r="E25" s="9"/>
      <c r="F25" s="5"/>
    </row>
    <row r="26" spans="1:15">
      <c r="A26" s="18"/>
      <c r="B26" s="19" t="s">
        <v>33</v>
      </c>
      <c r="C26" s="20">
        <f t="shared" si="0"/>
        <v>42522</v>
      </c>
      <c r="D26" s="21">
        <f>SUM(D27:D29)</f>
        <v>42522</v>
      </c>
      <c r="E26" s="21">
        <f>SUM(E27:E29)</f>
        <v>0</v>
      </c>
      <c r="F26" s="20"/>
      <c r="H26" s="10"/>
    </row>
    <row r="27" spans="1:15">
      <c r="A27" s="16"/>
      <c r="B27" s="17" t="s">
        <v>34</v>
      </c>
      <c r="C27" s="5">
        <f t="shared" si="0"/>
        <v>3050</v>
      </c>
      <c r="D27" s="9">
        <v>3050</v>
      </c>
      <c r="E27" s="9"/>
      <c r="F27" s="5"/>
    </row>
    <row r="28" spans="1:15">
      <c r="A28" s="16"/>
      <c r="B28" s="22" t="s">
        <v>35</v>
      </c>
      <c r="C28" s="5">
        <f t="shared" si="0"/>
        <v>4000</v>
      </c>
      <c r="D28" s="9">
        <v>4000</v>
      </c>
      <c r="E28" s="9"/>
      <c r="F28" s="5"/>
    </row>
    <row r="29" spans="1:15">
      <c r="A29" s="16"/>
      <c r="B29" s="22" t="s">
        <v>36</v>
      </c>
      <c r="C29" s="5">
        <f t="shared" si="0"/>
        <v>35472</v>
      </c>
      <c r="D29" s="9">
        <f>20000+10000+5472</f>
        <v>35472</v>
      </c>
      <c r="E29" s="9"/>
      <c r="F29" s="5"/>
    </row>
    <row r="30" spans="1:15">
      <c r="A30" s="16" t="s">
        <v>37</v>
      </c>
      <c r="B30" s="22" t="s">
        <v>61</v>
      </c>
      <c r="C30" s="5">
        <f>D30+E30</f>
        <v>9337</v>
      </c>
      <c r="D30" s="9">
        <v>9337</v>
      </c>
      <c r="E30" s="9">
        <v>0</v>
      </c>
      <c r="F30" s="5"/>
    </row>
    <row r="31" spans="1:15">
      <c r="A31" s="16" t="s">
        <v>38</v>
      </c>
      <c r="B31" s="17" t="s">
        <v>39</v>
      </c>
      <c r="C31" s="5">
        <f t="shared" si="0"/>
        <v>1000</v>
      </c>
      <c r="D31" s="23">
        <v>1000</v>
      </c>
      <c r="E31" s="9"/>
      <c r="F31" s="5"/>
      <c r="H31" s="10"/>
    </row>
    <row r="32" spans="1:15" ht="26.25" customHeight="1">
      <c r="A32" s="16" t="s">
        <v>40</v>
      </c>
      <c r="B32" s="22" t="s">
        <v>41</v>
      </c>
      <c r="C32" s="5">
        <f t="shared" si="0"/>
        <v>0</v>
      </c>
      <c r="D32" s="9"/>
      <c r="E32" s="9"/>
      <c r="F32" s="5"/>
      <c r="O32" s="44"/>
    </row>
    <row r="33" spans="1:10" ht="26.25" customHeight="1">
      <c r="A33" s="18" t="s">
        <v>42</v>
      </c>
      <c r="B33" s="25" t="s">
        <v>43</v>
      </c>
      <c r="C33" s="20">
        <f t="shared" si="0"/>
        <v>0</v>
      </c>
      <c r="D33" s="21"/>
      <c r="E33" s="21">
        <f t="shared" ref="E33" si="4">SUM(E34:E35)</f>
        <v>0</v>
      </c>
      <c r="F33" s="20"/>
    </row>
    <row r="34" spans="1:10">
      <c r="A34" s="16"/>
      <c r="B34" s="22" t="s">
        <v>44</v>
      </c>
      <c r="C34" s="5">
        <f t="shared" si="0"/>
        <v>0</v>
      </c>
      <c r="D34" s="9"/>
      <c r="E34" s="9"/>
      <c r="F34" s="5"/>
    </row>
    <row r="35" spans="1:10">
      <c r="A35" s="16"/>
      <c r="B35" s="22" t="s">
        <v>45</v>
      </c>
      <c r="C35" s="5">
        <f t="shared" si="0"/>
        <v>0</v>
      </c>
      <c r="D35" s="9"/>
      <c r="E35" s="9"/>
      <c r="F35" s="5"/>
    </row>
    <row r="36" spans="1:10">
      <c r="A36" s="18" t="s">
        <v>46</v>
      </c>
      <c r="B36" s="25" t="s">
        <v>47</v>
      </c>
      <c r="C36" s="20">
        <f t="shared" si="0"/>
        <v>74773</v>
      </c>
      <c r="D36" s="21">
        <f>SUM(D37:D40)</f>
        <v>74773</v>
      </c>
      <c r="E36" s="21">
        <f>SUM(E37:E40)</f>
        <v>0</v>
      </c>
      <c r="F36" s="20"/>
    </row>
    <row r="37" spans="1:10" ht="25.5">
      <c r="A37" s="16"/>
      <c r="B37" s="22" t="s">
        <v>48</v>
      </c>
      <c r="C37" s="5">
        <f t="shared" si="0"/>
        <v>70623</v>
      </c>
      <c r="D37" s="23">
        <f>79960-9337</f>
        <v>70623</v>
      </c>
      <c r="E37" s="9"/>
      <c r="F37" s="5"/>
    </row>
    <row r="38" spans="1:10">
      <c r="A38" s="16"/>
      <c r="B38" s="22" t="s">
        <v>49</v>
      </c>
      <c r="C38" s="5">
        <f t="shared" si="0"/>
        <v>4000</v>
      </c>
      <c r="D38" s="9">
        <v>4000</v>
      </c>
      <c r="E38" s="9"/>
      <c r="F38" s="5"/>
    </row>
    <row r="39" spans="1:10">
      <c r="A39" s="16"/>
      <c r="B39" s="22" t="s">
        <v>50</v>
      </c>
      <c r="C39" s="5">
        <f t="shared" si="0"/>
        <v>150</v>
      </c>
      <c r="D39" s="9">
        <v>150</v>
      </c>
      <c r="E39" s="9"/>
      <c r="F39" s="5"/>
      <c r="H39" s="10"/>
    </row>
    <row r="40" spans="1:10">
      <c r="A40" s="16"/>
      <c r="B40" s="22" t="s">
        <v>51</v>
      </c>
      <c r="C40" s="5">
        <f t="shared" si="0"/>
        <v>0</v>
      </c>
      <c r="D40" s="9"/>
      <c r="E40" s="9"/>
      <c r="F40" s="5"/>
    </row>
    <row r="41" spans="1:10" ht="17.25" customHeight="1">
      <c r="A41" s="26">
        <v>3</v>
      </c>
      <c r="B41" s="25" t="s">
        <v>52</v>
      </c>
      <c r="C41" s="20">
        <f t="shared" si="0"/>
        <v>0</v>
      </c>
      <c r="D41" s="21"/>
      <c r="E41" s="21"/>
      <c r="F41" s="20"/>
    </row>
    <row r="42" spans="1:10" ht="17.25" customHeight="1">
      <c r="A42" s="26">
        <v>4</v>
      </c>
      <c r="B42" s="19" t="s">
        <v>53</v>
      </c>
      <c r="C42" s="20">
        <f t="shared" si="0"/>
        <v>8200</v>
      </c>
      <c r="D42" s="21">
        <f>D43+D44+D45</f>
        <v>8200</v>
      </c>
      <c r="E42" s="21"/>
      <c r="F42" s="20"/>
    </row>
    <row r="43" spans="1:10" ht="17.25" customHeight="1">
      <c r="A43" s="27"/>
      <c r="B43" s="28" t="s">
        <v>54</v>
      </c>
      <c r="C43" s="20">
        <f t="shared" si="0"/>
        <v>4000</v>
      </c>
      <c r="D43" s="29">
        <v>4000</v>
      </c>
      <c r="E43" s="29"/>
      <c r="F43" s="30"/>
    </row>
    <row r="44" spans="1:10" ht="17.25" customHeight="1">
      <c r="A44" s="27"/>
      <c r="B44" s="28" t="s">
        <v>55</v>
      </c>
      <c r="C44" s="20">
        <f t="shared" si="0"/>
        <v>3000</v>
      </c>
      <c r="D44" s="29">
        <v>3000</v>
      </c>
      <c r="E44" s="29"/>
      <c r="F44" s="30"/>
    </row>
    <row r="45" spans="1:10" ht="17.25" customHeight="1">
      <c r="A45" s="27"/>
      <c r="B45" s="28" t="s">
        <v>56</v>
      </c>
      <c r="C45" s="20">
        <f t="shared" si="0"/>
        <v>1200</v>
      </c>
      <c r="D45" s="29">
        <v>1200</v>
      </c>
      <c r="E45" s="29"/>
      <c r="F45" s="30"/>
    </row>
    <row r="46" spans="1:10" ht="17.25" customHeight="1">
      <c r="A46" s="1"/>
      <c r="B46" s="31" t="s">
        <v>57</v>
      </c>
      <c r="C46" s="5">
        <f t="shared" si="0"/>
        <v>0</v>
      </c>
      <c r="D46" s="32">
        <v>0</v>
      </c>
      <c r="E46" s="32"/>
      <c r="F46" s="33"/>
    </row>
    <row r="47" spans="1:10" ht="17.25" customHeight="1">
      <c r="A47" s="34"/>
      <c r="B47" s="35" t="s">
        <v>58</v>
      </c>
      <c r="C47" s="5">
        <f>D47+E47</f>
        <v>320000</v>
      </c>
      <c r="D47" s="36">
        <f>D42+D8+D7+D6</f>
        <v>320000</v>
      </c>
      <c r="E47" s="36"/>
      <c r="F47" s="37"/>
    </row>
    <row r="48" spans="1:10" ht="17.25" customHeight="1">
      <c r="A48" s="38"/>
      <c r="B48" s="39" t="s">
        <v>6</v>
      </c>
      <c r="C48" s="40">
        <f>SUM(D48:E48)</f>
        <v>320000</v>
      </c>
      <c r="D48" s="41">
        <f>D47</f>
        <v>320000</v>
      </c>
      <c r="E48" s="41"/>
      <c r="F48" s="40"/>
      <c r="H48" s="10"/>
      <c r="J48" s="45"/>
    </row>
    <row r="49" spans="1:9" ht="17.25" customHeight="1">
      <c r="A49" s="7"/>
      <c r="B49" s="42" t="s">
        <v>59</v>
      </c>
      <c r="C49" s="40">
        <f>SUM(D49:E49)</f>
        <v>0</v>
      </c>
      <c r="D49" s="41"/>
      <c r="E49" s="41"/>
      <c r="F49" s="43"/>
      <c r="I49" s="10"/>
    </row>
    <row r="50" spans="1:9" ht="17.25" customHeight="1">
      <c r="A50" s="7"/>
      <c r="B50" s="39" t="s">
        <v>60</v>
      </c>
      <c r="C50" s="40">
        <f>SUM(D50:E50)</f>
        <v>0</v>
      </c>
      <c r="D50" s="41"/>
      <c r="E50" s="41"/>
      <c r="F50" s="43"/>
    </row>
    <row r="51" spans="1:9">
      <c r="D51" s="10"/>
    </row>
  </sheetData>
  <mergeCells count="5">
    <mergeCell ref="A1:F1"/>
    <mergeCell ref="C2:E2"/>
    <mergeCell ref="A2:A3"/>
    <mergeCell ref="B2:B3"/>
    <mergeCell ref="F2:F3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ბიუჯეტი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Metreveli</dc:creator>
  <cp:lastModifiedBy>pc</cp:lastModifiedBy>
  <cp:lastPrinted>2026-08-05T10:27:10Z</cp:lastPrinted>
  <dcterms:created xsi:type="dcterms:W3CDTF">2020-05-27T12:13:00Z</dcterms:created>
  <dcterms:modified xsi:type="dcterms:W3CDTF">2026-08-06T10:08:18Z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0C0DA915681F433D8100319F1615BFD4_12</vt:lpwstr>
  </property>
  <property fmtid="{D5CDD505-2E9C-101B-9397-08002B2CF9AE}" pid="3" name="KSOProductBuildVer">
    <vt:lpwstr>1033-12.2.0.23196</vt:lpwstr>
  </property>
</Properties>
</file>