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231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A3C714A6-406A-4CBC-8E6D-AB62A54BE99D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ბიუჯეტი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ARRAYTEXT_WF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1" i="3" l="1"/>
  <c r="E60" i="3"/>
  <c r="D60" i="3"/>
  <c r="C60" i="3"/>
  <c r="C58" i="3"/>
  <c r="C57" i="3"/>
  <c r="C56" i="3"/>
  <c r="C55" i="3"/>
  <c r="C54" i="3"/>
  <c r="D53" i="3"/>
  <c r="C53" i="3"/>
  <c r="D51" i="3"/>
  <c r="C51" i="3"/>
  <c r="D49" i="3"/>
  <c r="C49" i="3"/>
  <c r="D47" i="3"/>
  <c r="C46" i="3"/>
  <c r="C43" i="3"/>
  <c r="C42" i="3"/>
  <c r="D41" i="3"/>
  <c r="C41" i="3"/>
  <c r="C40" i="3"/>
  <c r="C39" i="3"/>
  <c r="C38" i="3"/>
  <c r="C37" i="3"/>
  <c r="C36" i="3"/>
  <c r="F35" i="3"/>
  <c r="E35" i="3"/>
  <c r="D35" i="3"/>
  <c r="C35" i="3"/>
  <c r="C34" i="3"/>
  <c r="D26" i="3"/>
  <c r="C26" i="3"/>
  <c r="C25" i="3"/>
  <c r="C24" i="3"/>
  <c r="D23" i="3"/>
  <c r="C23" i="3"/>
  <c r="C20" i="3"/>
  <c r="C19" i="3"/>
  <c r="C18" i="3"/>
  <c r="C17" i="3"/>
  <c r="C16" i="3"/>
  <c r="C15" i="3"/>
  <c r="D14" i="3"/>
  <c r="C14" i="3"/>
  <c r="C12" i="3"/>
  <c r="F11" i="3"/>
  <c r="E11" i="3"/>
  <c r="D11" i="3"/>
  <c r="C11" i="3"/>
  <c r="C10" i="3"/>
  <c r="C9" i="3"/>
  <c r="F8" i="3"/>
  <c r="E8" i="3"/>
  <c r="D8" i="3"/>
  <c r="C8" i="3"/>
  <c r="C7" i="3"/>
  <c r="D5" i="3"/>
  <c r="C5" i="3"/>
</calcChain>
</file>

<file path=xl/sharedStrings.xml><?xml version="1.0" encoding="utf-8"?>
<sst xmlns="http://schemas.openxmlformats.org/spreadsheetml/2006/main" count="81" uniqueCount="76">
  <si>
    <t>ა(ა)იპ - ონის მუნიციპალური წყალმომარაგების ქსელის მოვლა-შენახვის ცენტრის 2026 წლის ბიუჯეტის პროექტი</t>
  </si>
  <si>
    <t>N</t>
  </si>
  <si>
    <t>ხარჯების დასახელება</t>
  </si>
  <si>
    <t>წლიური გეგმა</t>
  </si>
  <si>
    <t>შენიშვნა</t>
  </si>
  <si>
    <t>სულ</t>
  </si>
  <si>
    <t>სუბსიდია</t>
  </si>
  <si>
    <t>საკუთარი</t>
  </si>
  <si>
    <t>მომუშავეთა რიცხოვნობა</t>
  </si>
  <si>
    <t>შრომის ანაზღაურება</t>
  </si>
  <si>
    <t>თანამდებობრივი სარგო</t>
  </si>
  <si>
    <t>ჯილდო/პრემია</t>
  </si>
  <si>
    <t>საქონელი და მომსახურება</t>
  </si>
  <si>
    <t>ა</t>
  </si>
  <si>
    <t xml:space="preserve">  შტატგარეშე მომუშავეთა ანაზღაურება</t>
  </si>
  <si>
    <t>ბ</t>
  </si>
  <si>
    <t xml:space="preserve">  მივლინება</t>
  </si>
  <si>
    <t>გ</t>
  </si>
  <si>
    <t xml:space="preserve">  ოფისის ხარჯი</t>
  </si>
  <si>
    <t xml:space="preserve">  - საკანცელაიო და საწერ-სახაზავი ქაღალდის შეძენა</t>
  </si>
  <si>
    <t xml:space="preserve">  - ნორმატიული აქტების, ჟურნალ გაზეთების შეძენა</t>
  </si>
  <si>
    <t xml:space="preserve">  - მცირეფასიანი საოფისე ტექნიკის შეძენის და დამონტაჟების ხარჯი</t>
  </si>
  <si>
    <t xml:space="preserve">      კარტიჯის შეძენა და დატუმბვა</t>
  </si>
  <si>
    <t xml:space="preserve">     კომპიუტერული ტექნიკისა და აქსესუარების შეძენის ხარჯი (პრინტერი / იუპიესი)</t>
  </si>
  <si>
    <t xml:space="preserve">     გამათბობელი და გამაგრილებელი ტექნიკის შეძენა</t>
  </si>
  <si>
    <t xml:space="preserve">  -  საოფისე ტექნიკის, ინვენტარის მოვლა შენახვისა და რემონტის ხარეჯი </t>
  </si>
  <si>
    <t xml:space="preserve">  - ოფისისათვის საჭირო საგნებისა და მასალების შეძენის ხარჯი</t>
  </si>
  <si>
    <t xml:space="preserve">  -წყალმომარაგების ქსელის მოვლა-შენახვისათვის საჭირო მასალების ხარჯი </t>
  </si>
  <si>
    <t xml:space="preserve">  - სანიტარული საგნებისა და საჭირო მასალის შეძენა</t>
  </si>
  <si>
    <t xml:space="preserve">  - შენობა-ნაგებობის და მათი მიმდებარე ტერიტორიის მიმდინარე რემონტის ხარჯი</t>
  </si>
  <si>
    <t xml:space="preserve">  - კავშირგაბმულობის ხარჯი</t>
  </si>
  <si>
    <t xml:space="preserve">     იტერნეტ მომსახურება</t>
  </si>
  <si>
    <t xml:space="preserve">  - საფოსტო მომსახურების ხარჯი</t>
  </si>
  <si>
    <t xml:space="preserve">  - კომუნალური ხარჯი</t>
  </si>
  <si>
    <t xml:space="preserve">       ელექტროენერგიის ხარჯი</t>
  </si>
  <si>
    <t xml:space="preserve">       წყლის ხარჯი</t>
  </si>
  <si>
    <t xml:space="preserve">       შეშის შეძენის ხარჯი</t>
  </si>
  <si>
    <t xml:space="preserve">      ბუნებრივი აირი</t>
  </si>
  <si>
    <t xml:space="preserve"> </t>
  </si>
  <si>
    <t xml:space="preserve">     დასუფთავება</t>
  </si>
  <si>
    <t>დ</t>
  </si>
  <si>
    <t>წარმომადგენლობითი ხარჯი</t>
  </si>
  <si>
    <t>ე</t>
  </si>
  <si>
    <t>სამედიცინო ხარჯი</t>
  </si>
  <si>
    <t>ვ</t>
  </si>
  <si>
    <t>რბილი ინვენტარის, უნიფორმისა და პირადი ჰიგიენის შეძენის ხარჯი</t>
  </si>
  <si>
    <t>ზ</t>
  </si>
  <si>
    <t>ტრანსპორტის და ტექნიკის ექსპლოატაციისა და მოვლა-შენახვის ხარჯი</t>
  </si>
  <si>
    <t xml:space="preserve">  - საწვავის შეძენის ხარჯი</t>
  </si>
  <si>
    <t xml:space="preserve">  - მიმდინარე რემონტის ხარჯი</t>
  </si>
  <si>
    <t xml:space="preserve">   -ტრანსპორტის დაქირავების ხარჯი </t>
  </si>
  <si>
    <t xml:space="preserve">  - ავტონაწილების შეძენის ხარჯი</t>
  </si>
  <si>
    <t xml:space="preserve">  -ავტომობილის დაზღვევის ხარჯი</t>
  </si>
  <si>
    <r>
      <rPr>
        <sz val="7"/>
        <color theme="1"/>
        <rFont val="Times New Roman"/>
        <charset val="204"/>
      </rPr>
      <t>  </t>
    </r>
    <r>
      <rPr>
        <sz val="9"/>
        <color theme="1"/>
        <rFont val="Sylfaen"/>
        <charset val="204"/>
      </rPr>
      <t>  ბრძანება ძალაში შედის 2026 წლის 02 აპრილიდან.</t>
    </r>
  </si>
  <si>
    <t>თ</t>
  </si>
  <si>
    <t>სხვა დანარჩენი საქონელი და მომსახურება</t>
  </si>
  <si>
    <t xml:space="preserve"> - მუნიციპალური სერვისების განვითარების სააგენტოს მომსახურების ხარჯი</t>
  </si>
  <si>
    <r>
      <rPr>
        <sz val="12"/>
        <color theme="1"/>
        <rFont val="Bpg_mrgvlovani_caps"/>
        <charset val="134"/>
      </rPr>
      <t>3.</t>
    </r>
    <r>
      <rPr>
        <sz val="7"/>
        <color theme="1"/>
        <rFont val="Times New Roman"/>
        <charset val="204"/>
      </rPr>
      <t>      </t>
    </r>
    <r>
      <rPr>
        <sz val="9"/>
        <color theme="1"/>
        <rFont val="Sylfaen"/>
        <charset val="204"/>
      </rPr>
      <t>ბრძანება შეიძლება გასაჩივრდეს ამბროლაურის რაიონულ სასამართლოში (მის.:ქ. ამბროლაური, კოსტავას ქ. </t>
    </r>
    <r>
      <rPr>
        <sz val="9"/>
        <color theme="1"/>
        <rFont val="AcadNusx"/>
        <charset val="134"/>
      </rPr>
      <t> #</t>
    </r>
    <r>
      <rPr>
        <sz val="9"/>
        <color theme="1"/>
        <rFont val="Bpg_mrgvlovani_caps"/>
        <charset val="134"/>
      </rPr>
      <t>13) </t>
    </r>
    <r>
      <rPr>
        <sz val="9"/>
        <color theme="1"/>
        <rFont val="Sylfaen"/>
        <charset val="204"/>
      </rPr>
      <t>მისი დადგენილი წესით გაცნობიდან ერთი თვის ვადაში.</t>
    </r>
  </si>
  <si>
    <t xml:space="preserve"> - კადრების მომზადება-გადამზადებასთნ დაკავშირებული ხარჯი</t>
  </si>
  <si>
    <t xml:space="preserve"> -სამართალდარღვევის ჯარიმა(ავტომობილის ტექდათვალიერების ვადის გადაცილება)</t>
  </si>
  <si>
    <t xml:space="preserve"> -ავტომობილის ტექდათვალიერების საფასური</t>
  </si>
  <si>
    <t xml:space="preserve"> - ბინის ქირა</t>
  </si>
  <si>
    <t xml:space="preserve">  -ტენდერის გამოცხადების ხარჯი</t>
  </si>
  <si>
    <t xml:space="preserve"> -ფინანსისტთა ასოციაციის საწევრო გადასახდი</t>
  </si>
  <si>
    <t>სოციალური უზრუნველყოფა</t>
  </si>
  <si>
    <t xml:space="preserve">   - სოციალური დახმარება</t>
  </si>
  <si>
    <t>სხვა ხარჯები</t>
  </si>
  <si>
    <t xml:space="preserve">  - </t>
  </si>
  <si>
    <t>არაფინანსური აქტივების ზრდა</t>
  </si>
  <si>
    <t xml:space="preserve">  -წყლის ავზები</t>
  </si>
  <si>
    <t xml:space="preserve"> -პერსონალური კომპიუტერი</t>
  </si>
  <si>
    <t xml:space="preserve"> - პრინტერი</t>
  </si>
  <si>
    <t xml:space="preserve"> -წყლის ტუმბოს შეძენა</t>
  </si>
  <si>
    <t xml:space="preserve">                ხარჯები სულ: </t>
  </si>
  <si>
    <t>შემოსავალი</t>
  </si>
  <si>
    <t>სამსახურის უფროსი:                           ფრიდონ ორდინიძე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</si>
</sst>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_-* #,##0.00\ _L_a_r_i_-;\-* #,##0.00\ _L_a_r_i_-;_-* &quot;-&quot;??\ _L_a_r_i_-;_-@_-"/>
  </numFmts>
  <fonts count="26">
    <font>
      <sz val="11"/>
      <color theme="1"/>
      <name val="Calibri"/>
      <charset val="134"/>
      <scheme val="minor"/>
    </font>
    <font>
      <sz val="11"/>
      <color rgb="FF00B0F0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theme="1"/>
      <name val="Sylfaen"/>
      <charset val="134"/>
    </font>
    <font>
      <b/>
      <sz val="10"/>
      <color theme="1"/>
      <name val="Sylfaen"/>
      <charset val="134"/>
    </font>
    <font>
      <b/>
      <sz val="10"/>
      <name val="Sylfaen"/>
      <charset val="134"/>
    </font>
    <font>
      <b/>
      <sz val="10"/>
      <color rgb="FF00B0F0"/>
      <name val="Sylfaen"/>
      <charset val="134"/>
    </font>
    <font>
      <b/>
      <sz val="9"/>
      <name val="Sylfaen"/>
      <charset val="134"/>
    </font>
    <font>
      <sz val="10"/>
      <name val="Sylfaen"/>
      <charset val="204"/>
    </font>
    <font>
      <b/>
      <sz val="10"/>
      <color rgb="FFFF0000"/>
      <name val="Sylfaen"/>
      <charset val="134"/>
    </font>
    <font>
      <sz val="9"/>
      <color theme="1"/>
      <name val="Sylfaen"/>
      <charset val="134"/>
    </font>
    <font>
      <sz val="10"/>
      <name val="Sylfaen"/>
      <charset val="134"/>
    </font>
    <font>
      <sz val="9"/>
      <name val="Sylfaen"/>
      <charset val="134"/>
    </font>
    <font>
      <b/>
      <sz val="10"/>
      <name val="Sylfaen"/>
      <charset val="204"/>
    </font>
    <font>
      <sz val="7"/>
      <color theme="1"/>
      <name val="Times New Roman"/>
      <charset val="204"/>
    </font>
    <font>
      <sz val="12"/>
      <color theme="1"/>
      <name val="Bpg_mrgvlovani_caps"/>
      <charset val="134"/>
    </font>
    <font>
      <b/>
      <sz val="11"/>
      <name val="Sylfaen"/>
      <charset val="134"/>
    </font>
    <font>
      <b/>
      <sz val="11"/>
      <color theme="1"/>
      <name val="Sylfaen"/>
      <charset val="134"/>
    </font>
    <font>
      <sz val="11"/>
      <color theme="1"/>
      <name val="Sylfaen"/>
      <charset val="134"/>
    </font>
    <font>
      <sz val="10"/>
      <name val="Arial Cyr"/>
      <charset val="134"/>
    </font>
    <font>
      <sz val="11"/>
      <color theme="1"/>
      <name val="Calibri"/>
      <charset val="204"/>
      <scheme val="minor"/>
    </font>
    <font>
      <sz val="9"/>
      <color theme="1"/>
      <name val="Sylfaen"/>
      <charset val="204"/>
    </font>
    <font>
      <sz val="9"/>
      <color theme="1"/>
      <name val="AcadNusx"/>
      <charset val="134"/>
    </font>
    <font>
      <sz val="9"/>
      <color theme="1"/>
      <name val="Bpg_mrgvlovani_caps"/>
      <charset val="13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166" fontId="25" fillId="0" borderId="0" applyFont="0" applyFill="0" applyBorder="0" applyAlignment="0" applyProtection="0"/>
    <xf numFmtId="0" fontId="20" fillId="0" borderId="0"/>
    <xf numFmtId="0" fontId="21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6" xfId="3" applyFont="1" applyBorder="1" applyAlignment="1">
      <alignment horizontal="center" vertical="center" wrapText="1"/>
    </xf>
    <xf numFmtId="0" fontId="4" fillId="0" borderId="7" xfId="3" applyFont="1" applyBorder="1" applyAlignment="1">
      <alignment horizontal="center" vertical="center"/>
    </xf>
    <xf numFmtId="0" fontId="4" fillId="0" borderId="7" xfId="3" applyFont="1" applyBorder="1" applyAlignment="1">
      <alignment vertical="center"/>
    </xf>
    <xf numFmtId="3" fontId="4" fillId="2" borderId="7" xfId="3" applyNumberFormat="1" applyFont="1" applyFill="1" applyBorder="1" applyAlignment="1">
      <alignment horizontal="center" vertical="center"/>
    </xf>
    <xf numFmtId="3" fontId="4" fillId="0" borderId="7" xfId="3" applyNumberFormat="1" applyFont="1" applyBorder="1" applyAlignment="1">
      <alignment horizontal="center" vertical="center"/>
    </xf>
    <xf numFmtId="0" fontId="6" fillId="0" borderId="7" xfId="3" applyFont="1" applyBorder="1" applyAlignment="1">
      <alignment horizontal="center" vertical="center"/>
    </xf>
    <xf numFmtId="0" fontId="6" fillId="0" borderId="7" xfId="3" applyFont="1" applyBorder="1" applyAlignment="1">
      <alignment vertical="center"/>
    </xf>
    <xf numFmtId="3" fontId="6" fillId="2" borderId="7" xfId="3" applyNumberFormat="1" applyFont="1" applyFill="1" applyBorder="1" applyAlignment="1">
      <alignment horizontal="center" vertical="center"/>
    </xf>
    <xf numFmtId="3" fontId="7" fillId="2" borderId="7" xfId="3" applyNumberFormat="1" applyFont="1" applyFill="1" applyBorder="1" applyAlignment="1">
      <alignment horizontal="center" vertical="center"/>
    </xf>
    <xf numFmtId="3" fontId="7" fillId="0" borderId="7" xfId="3" applyNumberFormat="1" applyFont="1" applyBorder="1" applyAlignment="1">
      <alignment horizontal="center" vertical="center"/>
    </xf>
    <xf numFmtId="3" fontId="6" fillId="0" borderId="7" xfId="3" applyNumberFormat="1" applyFont="1" applyBorder="1" applyAlignment="1">
      <alignment horizontal="center" vertical="center"/>
    </xf>
    <xf numFmtId="0" fontId="6" fillId="0" borderId="7" xfId="3" applyFont="1" applyBorder="1" applyAlignment="1">
      <alignment horizontal="right" vertical="center"/>
    </xf>
    <xf numFmtId="0" fontId="8" fillId="0" borderId="7" xfId="3" applyFont="1" applyBorder="1" applyAlignment="1">
      <alignment vertical="center"/>
    </xf>
    <xf numFmtId="3" fontId="9" fillId="2" borderId="7" xfId="3" applyNumberFormat="1" applyFont="1" applyFill="1" applyBorder="1" applyAlignment="1">
      <alignment horizontal="center" vertical="center"/>
    </xf>
    <xf numFmtId="3" fontId="10" fillId="2" borderId="7" xfId="3" applyNumberFormat="1" applyFont="1" applyFill="1" applyBorder="1" applyAlignment="1">
      <alignment horizontal="center" vertical="center"/>
    </xf>
    <xf numFmtId="3" fontId="10" fillId="0" borderId="7" xfId="3" applyNumberFormat="1" applyFont="1" applyBorder="1" applyAlignment="1">
      <alignment horizontal="center" vertical="center"/>
    </xf>
    <xf numFmtId="0" fontId="4" fillId="0" borderId="7" xfId="3" applyFont="1" applyBorder="1" applyAlignment="1">
      <alignment horizontal="right" vertical="center"/>
    </xf>
    <xf numFmtId="0" fontId="11" fillId="0" borderId="7" xfId="3" applyFont="1" applyBorder="1" applyAlignment="1">
      <alignment vertical="center"/>
    </xf>
    <xf numFmtId="3" fontId="12" fillId="2" borderId="7" xfId="3" applyNumberFormat="1" applyFont="1" applyFill="1" applyBorder="1" applyAlignment="1">
      <alignment horizontal="center" vertical="center"/>
    </xf>
    <xf numFmtId="0" fontId="11" fillId="0" borderId="7" xfId="3" applyFont="1" applyBorder="1" applyAlignment="1">
      <alignment vertical="center" wrapText="1"/>
    </xf>
    <xf numFmtId="0" fontId="11" fillId="0" borderId="7" xfId="3" applyFont="1" applyBorder="1" applyAlignment="1">
      <alignment vertical="top" wrapText="1"/>
    </xf>
    <xf numFmtId="0" fontId="0" fillId="0" borderId="7" xfId="0" applyBorder="1"/>
    <xf numFmtId="0" fontId="8" fillId="0" borderId="7" xfId="3" applyFont="1" applyBorder="1" applyAlignment="1">
      <alignment vertical="center" wrapText="1"/>
    </xf>
    <xf numFmtId="0" fontId="12" fillId="0" borderId="7" xfId="3" applyFont="1" applyBorder="1" applyAlignment="1">
      <alignment horizontal="right" vertical="center"/>
    </xf>
    <xf numFmtId="0" fontId="13" fillId="0" borderId="7" xfId="3" applyFont="1" applyBorder="1" applyAlignment="1">
      <alignment vertical="center" wrapText="1"/>
    </xf>
    <xf numFmtId="3" fontId="14" fillId="2" borderId="7" xfId="3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 wrapText="1" indent="8"/>
    </xf>
    <xf numFmtId="0" fontId="16" fillId="0" borderId="0" xfId="0" applyFont="1" applyAlignment="1">
      <alignment horizontal="left" vertical="center" wrapText="1" indent="8"/>
    </xf>
    <xf numFmtId="0" fontId="12" fillId="2" borderId="7" xfId="3" applyFont="1" applyFill="1" applyBorder="1" applyAlignment="1">
      <alignment horizontal="right" vertical="center"/>
    </xf>
    <xf numFmtId="0" fontId="13" fillId="2" borderId="7" xfId="3" applyFont="1" applyFill="1" applyBorder="1" applyAlignment="1">
      <alignment vertical="center" wrapText="1"/>
    </xf>
    <xf numFmtId="0" fontId="12" fillId="0" borderId="7" xfId="3" applyFont="1" applyBorder="1" applyAlignment="1">
      <alignment horizontal="center" vertical="center"/>
    </xf>
    <xf numFmtId="0" fontId="12" fillId="0" borderId="2" xfId="3" applyFont="1" applyBorder="1" applyAlignment="1">
      <alignment horizontal="center" vertical="center"/>
    </xf>
    <xf numFmtId="0" fontId="13" fillId="2" borderId="7" xfId="3" applyFont="1" applyFill="1" applyBorder="1" applyAlignment="1">
      <alignment vertical="center"/>
    </xf>
    <xf numFmtId="0" fontId="13" fillId="0" borderId="7" xfId="3" applyFont="1" applyBorder="1" applyAlignment="1">
      <alignment vertical="center"/>
    </xf>
    <xf numFmtId="0" fontId="12" fillId="0" borderId="8" xfId="3" applyFont="1" applyBorder="1" applyAlignment="1">
      <alignment horizontal="center" vertical="center"/>
    </xf>
    <xf numFmtId="0" fontId="17" fillId="0" borderId="8" xfId="3" applyFont="1" applyBorder="1" applyAlignment="1">
      <alignment horizontal="right" vertical="center"/>
    </xf>
    <xf numFmtId="3" fontId="17" fillId="2" borderId="8" xfId="3" applyNumberFormat="1" applyFont="1" applyFill="1" applyBorder="1" applyAlignment="1">
      <alignment horizontal="center" vertical="center"/>
    </xf>
    <xf numFmtId="3" fontId="17" fillId="0" borderId="8" xfId="3" applyNumberFormat="1" applyFont="1" applyBorder="1" applyAlignment="1">
      <alignment horizontal="center" vertical="center"/>
    </xf>
    <xf numFmtId="3" fontId="18" fillId="0" borderId="8" xfId="3" applyNumberFormat="1" applyFont="1" applyBorder="1" applyAlignment="1">
      <alignment horizontal="center" vertical="center"/>
    </xf>
    <xf numFmtId="3" fontId="0" fillId="0" borderId="0" xfId="0" applyNumberFormat="1"/>
    <xf numFmtId="0" fontId="4" fillId="0" borderId="9" xfId="3" applyFont="1" applyBorder="1" applyAlignment="1">
      <alignment horizontal="center" vertical="center"/>
    </xf>
    <xf numFmtId="0" fontId="19" fillId="0" borderId="7" xfId="3" applyFont="1" applyBorder="1" applyAlignment="1">
      <alignment vertical="center"/>
    </xf>
    <xf numFmtId="3" fontId="6" fillId="2" borderId="10" xfId="3" applyNumberFormat="1" applyFont="1" applyFill="1" applyBorder="1" applyAlignment="1">
      <alignment horizontal="center" vertical="center"/>
    </xf>
    <xf numFmtId="3" fontId="5" fillId="0" borderId="10" xfId="3" applyNumberFormat="1" applyFont="1" applyBorder="1" applyAlignment="1">
      <alignment horizontal="center" vertical="center"/>
    </xf>
    <xf numFmtId="0" fontId="6" fillId="2" borderId="7" xfId="3" applyFont="1" applyFill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19" fillId="0" borderId="0" xfId="3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4" fillId="0" borderId="2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5" fillId="0" borderId="6" xfId="3" applyFont="1" applyBorder="1" applyAlignment="1">
      <alignment horizontal="center" vertical="center"/>
    </xf>
    <xf numFmtId="0" fontId="5" fillId="0" borderId="2" xfId="3" applyFont="1" applyBorder="1" applyAlignment="1">
      <alignment horizontal="center" vertical="center" wrapText="1"/>
    </xf>
    <xf numFmtId="0" fontId="5" fillId="0" borderId="6" xfId="3" applyFont="1" applyBorder="1" applyAlignment="1">
      <alignment horizontal="center" vertical="center" wrapText="1"/>
    </xf>
  </cellXfs>
  <cellStyles count="4">
    <cellStyle name="Comma 5" xfId="1" xr:uid="{00000000-0005-0000-0000-000031000000}"/>
    <cellStyle name="Îáû÷íûé_ÐÎÌÀÍ--Ø-8" xfId="2" xr:uid="{00000000-0005-0000-0000-000032000000}"/>
    <cellStyle name="Normal" xfId="0" builtinId="0"/>
    <cellStyle name="Normal 30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4"/>
  <sheetViews>
    <sheetView tabSelected="1" zoomScale="130" zoomScaleNormal="130" workbookViewId="0">
      <selection activeCell="K59" sqref="K59"/>
    </sheetView>
  </sheetViews>
  <sheetFormatPr defaultColWidth="9" defaultRowHeight="15"/>
  <cols>
    <col min="1" max="1" width="5.42578125" customWidth="1"/>
    <col min="2" max="2" width="56.42578125" customWidth="1"/>
    <col min="3" max="3" width="10.5703125" customWidth="1"/>
    <col min="4" max="6" width="9.85546875" customWidth="1"/>
  </cols>
  <sheetData>
    <row r="1" spans="1:6" ht="30.75" customHeight="1">
      <c r="A1" s="50" t="s">
        <v>0</v>
      </c>
      <c r="B1" s="50"/>
      <c r="C1" s="50"/>
      <c r="D1" s="50"/>
      <c r="E1" s="50"/>
      <c r="F1" s="50"/>
    </row>
    <row r="2" spans="1:6" ht="24" customHeight="1">
      <c r="A2" s="54" t="s">
        <v>1</v>
      </c>
      <c r="B2" s="56" t="s">
        <v>2</v>
      </c>
      <c r="C2" s="51" t="s">
        <v>3</v>
      </c>
      <c r="D2" s="52"/>
      <c r="E2" s="53"/>
      <c r="F2" s="58" t="s">
        <v>4</v>
      </c>
    </row>
    <row r="3" spans="1:6" ht="21.75" customHeight="1">
      <c r="A3" s="55"/>
      <c r="B3" s="57"/>
      <c r="C3" s="3" t="s">
        <v>5</v>
      </c>
      <c r="D3" s="3" t="s">
        <v>6</v>
      </c>
      <c r="E3" s="3" t="s">
        <v>7</v>
      </c>
      <c r="F3" s="59"/>
    </row>
    <row r="4" spans="1:6" ht="17.25" customHeight="1">
      <c r="A4" s="4"/>
      <c r="B4" s="5" t="s">
        <v>8</v>
      </c>
      <c r="C4" s="6">
        <v>17</v>
      </c>
      <c r="D4" s="6"/>
      <c r="E4" s="6"/>
      <c r="F4" s="7"/>
    </row>
    <row r="5" spans="1:6" s="1" customFormat="1" ht="17.25" customHeight="1">
      <c r="A5" s="8">
        <v>1</v>
      </c>
      <c r="B5" s="9" t="s">
        <v>9</v>
      </c>
      <c r="C5" s="10">
        <f>D5</f>
        <v>172020</v>
      </c>
      <c r="D5" s="10">
        <f>D6+D7</f>
        <v>172020</v>
      </c>
      <c r="E5" s="11"/>
      <c r="F5" s="12"/>
    </row>
    <row r="6" spans="1:6" s="1" customFormat="1" ht="17.25" customHeight="1">
      <c r="A6" s="8"/>
      <c r="B6" s="9" t="s">
        <v>10</v>
      </c>
      <c r="C6" s="10">
        <v>172020</v>
      </c>
      <c r="D6" s="10">
        <v>172020</v>
      </c>
      <c r="E6" s="11"/>
      <c r="F6" s="12"/>
    </row>
    <row r="7" spans="1:6" s="1" customFormat="1" ht="17.25" customHeight="1">
      <c r="A7" s="8"/>
      <c r="B7" s="9" t="s">
        <v>11</v>
      </c>
      <c r="C7" s="10">
        <f>D7+E7</f>
        <v>0</v>
      </c>
      <c r="D7" s="10">
        <v>0</v>
      </c>
      <c r="E7" s="11"/>
      <c r="F7" s="12"/>
    </row>
    <row r="8" spans="1:6" s="1" customFormat="1" ht="17.25" customHeight="1">
      <c r="A8" s="8">
        <v>2</v>
      </c>
      <c r="B8" s="9" t="s">
        <v>12</v>
      </c>
      <c r="C8" s="10">
        <f>D8+E8</f>
        <v>90130</v>
      </c>
      <c r="D8" s="10">
        <f>SUM(D9:D11,D32:D35,D41)</f>
        <v>86130</v>
      </c>
      <c r="E8" s="10">
        <f>SUM(E9:E11,E32:E35,E41)</f>
        <v>4000</v>
      </c>
      <c r="F8" s="13">
        <f>SUM(F9:F11,F32:F35,F41)</f>
        <v>0</v>
      </c>
    </row>
    <row r="9" spans="1:6" s="2" customFormat="1" ht="17.25" customHeight="1">
      <c r="A9" s="14" t="s">
        <v>13</v>
      </c>
      <c r="B9" s="15" t="s">
        <v>14</v>
      </c>
      <c r="C9" s="10">
        <f t="shared" ref="C9:C11" si="0">D9+E9</f>
        <v>140</v>
      </c>
      <c r="D9" s="16">
        <v>140</v>
      </c>
      <c r="E9" s="17"/>
      <c r="F9" s="18"/>
    </row>
    <row r="10" spans="1:6" s="2" customFormat="1" ht="17.25" customHeight="1">
      <c r="A10" s="14" t="s">
        <v>15</v>
      </c>
      <c r="B10" s="15" t="s">
        <v>16</v>
      </c>
      <c r="C10" s="10">
        <f t="shared" si="0"/>
        <v>1000</v>
      </c>
      <c r="D10" s="10">
        <v>1000</v>
      </c>
      <c r="E10" s="17"/>
      <c r="F10" s="18"/>
    </row>
    <row r="11" spans="1:6" s="2" customFormat="1" ht="17.25" customHeight="1">
      <c r="A11" s="14" t="s">
        <v>17</v>
      </c>
      <c r="B11" s="15" t="s">
        <v>18</v>
      </c>
      <c r="C11" s="10">
        <f t="shared" si="0"/>
        <v>29705</v>
      </c>
      <c r="D11" s="10">
        <f>SUM(D12:D14,D18,D19,D20:D23,D25,D26)</f>
        <v>27705</v>
      </c>
      <c r="E11" s="10">
        <f>SUM(E12:E14,E18,E19,E21:E23,E25,E26)</f>
        <v>2000</v>
      </c>
      <c r="F11" s="13">
        <f>SUM(F12:F14,F18,F19,F21:F23,F25,F26)</f>
        <v>0</v>
      </c>
    </row>
    <row r="12" spans="1:6" ht="17.25" customHeight="1">
      <c r="A12" s="19"/>
      <c r="B12" s="20" t="s">
        <v>19</v>
      </c>
      <c r="C12" s="21">
        <f>D12</f>
        <v>800</v>
      </c>
      <c r="D12" s="21">
        <v>800</v>
      </c>
      <c r="E12" s="6"/>
      <c r="F12" s="7"/>
    </row>
    <row r="13" spans="1:6" ht="17.25" customHeight="1">
      <c r="A13" s="19"/>
      <c r="B13" s="20" t="s">
        <v>20</v>
      </c>
      <c r="C13" s="21"/>
      <c r="D13" s="21"/>
      <c r="E13" s="6"/>
      <c r="F13" s="7"/>
    </row>
    <row r="14" spans="1:6" ht="17.25" customHeight="1">
      <c r="A14" s="19"/>
      <c r="B14" s="22" t="s">
        <v>21</v>
      </c>
      <c r="C14" s="21">
        <f>SUM(C15:C17)</f>
        <v>600</v>
      </c>
      <c r="D14" s="21">
        <f>SUM(D15:D17)</f>
        <v>600</v>
      </c>
      <c r="E14" s="6"/>
      <c r="F14" s="7"/>
    </row>
    <row r="15" spans="1:6" ht="17.25" customHeight="1">
      <c r="A15" s="19"/>
      <c r="B15" s="20" t="s">
        <v>22</v>
      </c>
      <c r="C15" s="21">
        <f>D15</f>
        <v>300</v>
      </c>
      <c r="D15" s="21">
        <v>300</v>
      </c>
      <c r="E15" s="6"/>
      <c r="F15" s="7"/>
    </row>
    <row r="16" spans="1:6" ht="25.5" customHeight="1">
      <c r="A16" s="19"/>
      <c r="B16" s="23" t="s">
        <v>23</v>
      </c>
      <c r="C16" s="21">
        <f t="shared" ref="C16:C18" si="1">D16</f>
        <v>300</v>
      </c>
      <c r="D16" s="21">
        <v>300</v>
      </c>
      <c r="E16" s="6"/>
      <c r="F16" s="7"/>
    </row>
    <row r="17" spans="1:7" ht="24" customHeight="1">
      <c r="A17" s="19"/>
      <c r="B17" s="22" t="s">
        <v>24</v>
      </c>
      <c r="C17" s="21">
        <f t="shared" si="1"/>
        <v>0</v>
      </c>
      <c r="D17" s="21">
        <v>0</v>
      </c>
      <c r="E17" s="6"/>
      <c r="F17" s="7"/>
    </row>
    <row r="18" spans="1:7" ht="17.25" customHeight="1">
      <c r="A18" s="19"/>
      <c r="B18" s="20" t="s">
        <v>25</v>
      </c>
      <c r="C18" s="21">
        <f t="shared" si="1"/>
        <v>0</v>
      </c>
      <c r="D18" s="21">
        <v>0</v>
      </c>
      <c r="E18" s="6"/>
      <c r="F18" s="7"/>
    </row>
    <row r="19" spans="1:7" ht="17.25" customHeight="1">
      <c r="A19" s="19"/>
      <c r="B19" s="22" t="s">
        <v>26</v>
      </c>
      <c r="C19" s="21">
        <f>D19+E19</f>
        <v>3000</v>
      </c>
      <c r="D19" s="21">
        <v>1000</v>
      </c>
      <c r="E19" s="6">
        <v>2000</v>
      </c>
      <c r="F19" s="7"/>
    </row>
    <row r="20" spans="1:7" ht="24" customHeight="1">
      <c r="A20" s="19"/>
      <c r="B20" s="22" t="s">
        <v>27</v>
      </c>
      <c r="C20" s="21">
        <f>D20+E20</f>
        <v>23300</v>
      </c>
      <c r="D20" s="21">
        <v>23300</v>
      </c>
      <c r="E20" s="6"/>
      <c r="F20" s="7"/>
    </row>
    <row r="21" spans="1:7" ht="22.5" customHeight="1">
      <c r="A21" s="19"/>
      <c r="B21" s="22" t="s">
        <v>28</v>
      </c>
      <c r="C21" s="21">
        <v>200</v>
      </c>
      <c r="D21" s="21">
        <v>200</v>
      </c>
      <c r="E21" s="6"/>
      <c r="F21" s="7"/>
    </row>
    <row r="22" spans="1:7" ht="17.25" customHeight="1">
      <c r="A22" s="19"/>
      <c r="B22" s="22" t="s">
        <v>29</v>
      </c>
      <c r="C22" s="21">
        <v>0</v>
      </c>
      <c r="D22" s="21">
        <v>0</v>
      </c>
      <c r="E22" s="6"/>
      <c r="F22" s="24"/>
    </row>
    <row r="23" spans="1:7" ht="17.25" customHeight="1">
      <c r="A23" s="19"/>
      <c r="B23" s="20" t="s">
        <v>30</v>
      </c>
      <c r="C23" s="21">
        <f t="shared" ref="C23:D23" si="2">SUM(C24:C24)</f>
        <v>1305</v>
      </c>
      <c r="D23" s="21">
        <f t="shared" si="2"/>
        <v>1305</v>
      </c>
      <c r="E23" s="6"/>
      <c r="F23" s="7"/>
    </row>
    <row r="24" spans="1:7" ht="17.25" customHeight="1">
      <c r="A24" s="19"/>
      <c r="B24" s="20" t="s">
        <v>31</v>
      </c>
      <c r="C24" s="21">
        <f>D24</f>
        <v>1305</v>
      </c>
      <c r="D24" s="21">
        <v>1305</v>
      </c>
      <c r="E24" s="6"/>
      <c r="F24" s="7"/>
    </row>
    <row r="25" spans="1:7" ht="17.25" customHeight="1">
      <c r="A25" s="19"/>
      <c r="B25" s="20" t="s">
        <v>32</v>
      </c>
      <c r="C25" s="21">
        <f>D25</f>
        <v>500</v>
      </c>
      <c r="D25" s="21">
        <v>500</v>
      </c>
      <c r="E25" s="6"/>
      <c r="F25" s="7"/>
    </row>
    <row r="26" spans="1:7" ht="15" customHeight="1">
      <c r="A26" s="19"/>
      <c r="B26" s="20" t="s">
        <v>33</v>
      </c>
      <c r="C26" s="21">
        <f t="shared" ref="C26:D26" si="3">SUM(C27:C31)</f>
        <v>0</v>
      </c>
      <c r="D26" s="21">
        <f t="shared" si="3"/>
        <v>0</v>
      </c>
      <c r="E26" s="6"/>
      <c r="F26" s="7"/>
    </row>
    <row r="27" spans="1:7" ht="14.25" customHeight="1">
      <c r="A27" s="19"/>
      <c r="B27" s="20" t="s">
        <v>34</v>
      </c>
      <c r="C27" s="21">
        <v>0</v>
      </c>
      <c r="D27" s="21">
        <v>0</v>
      </c>
      <c r="E27" s="6"/>
      <c r="F27" s="7"/>
    </row>
    <row r="28" spans="1:7" ht="14.25" customHeight="1">
      <c r="A28" s="19"/>
      <c r="B28" s="22" t="s">
        <v>35</v>
      </c>
      <c r="C28" s="21">
        <v>0</v>
      </c>
      <c r="D28" s="21">
        <v>0</v>
      </c>
      <c r="E28" s="6"/>
      <c r="F28" s="7"/>
    </row>
    <row r="29" spans="1:7" ht="14.25" customHeight="1">
      <c r="A29" s="19"/>
      <c r="B29" s="22" t="s">
        <v>36</v>
      </c>
      <c r="C29" s="21">
        <v>0</v>
      </c>
      <c r="D29" s="21">
        <v>0</v>
      </c>
      <c r="E29" s="6"/>
      <c r="F29" s="7"/>
    </row>
    <row r="30" spans="1:7" ht="14.25" customHeight="1">
      <c r="A30" s="19"/>
      <c r="B30" s="22" t="s">
        <v>37</v>
      </c>
      <c r="C30" s="21">
        <v>0</v>
      </c>
      <c r="D30" s="21">
        <v>0</v>
      </c>
      <c r="E30" s="6"/>
      <c r="F30" s="7"/>
      <c r="G30" t="s">
        <v>38</v>
      </c>
    </row>
    <row r="31" spans="1:7" ht="14.25" customHeight="1">
      <c r="A31" s="19"/>
      <c r="B31" s="22" t="s">
        <v>39</v>
      </c>
      <c r="C31" s="21">
        <v>0</v>
      </c>
      <c r="D31" s="21">
        <v>0</v>
      </c>
      <c r="E31" s="6"/>
      <c r="F31" s="7"/>
      <c r="G31" t="s">
        <v>38</v>
      </c>
    </row>
    <row r="32" spans="1:7" s="2" customFormat="1" ht="17.25" customHeight="1">
      <c r="A32" s="14" t="s">
        <v>40</v>
      </c>
      <c r="B32" s="15" t="s">
        <v>41</v>
      </c>
      <c r="C32" s="10"/>
      <c r="D32" s="10"/>
      <c r="E32" s="17"/>
      <c r="F32" s="18"/>
    </row>
    <row r="33" spans="1:11" s="2" customFormat="1" ht="18" customHeight="1">
      <c r="A33" s="14" t="s">
        <v>42</v>
      </c>
      <c r="B33" s="15" t="s">
        <v>43</v>
      </c>
      <c r="C33" s="10"/>
      <c r="D33" s="10"/>
      <c r="E33" s="17"/>
      <c r="F33" s="18"/>
    </row>
    <row r="34" spans="1:11" s="2" customFormat="1" ht="24.75" customHeight="1">
      <c r="A34" s="14" t="s">
        <v>44</v>
      </c>
      <c r="B34" s="25" t="s">
        <v>45</v>
      </c>
      <c r="C34" s="10">
        <f>D34</f>
        <v>5000</v>
      </c>
      <c r="D34" s="10">
        <v>5000</v>
      </c>
      <c r="E34" s="17"/>
      <c r="F34" s="18"/>
    </row>
    <row r="35" spans="1:11" s="2" customFormat="1" ht="17.25" customHeight="1">
      <c r="A35" s="14" t="s">
        <v>46</v>
      </c>
      <c r="B35" s="25" t="s">
        <v>47</v>
      </c>
      <c r="C35" s="10">
        <f>SUM(C36:C40)</f>
        <v>43385</v>
      </c>
      <c r="D35" s="10">
        <f t="shared" ref="D35:F35" si="4">SUM(D36:D40)</f>
        <v>41385</v>
      </c>
      <c r="E35" s="10">
        <f t="shared" si="4"/>
        <v>2000</v>
      </c>
      <c r="F35" s="13">
        <f t="shared" si="4"/>
        <v>0</v>
      </c>
    </row>
    <row r="36" spans="1:11" ht="17.25" customHeight="1">
      <c r="A36" s="26"/>
      <c r="B36" s="27" t="s">
        <v>48</v>
      </c>
      <c r="C36" s="21">
        <f>D36</f>
        <v>12400</v>
      </c>
      <c r="D36" s="21">
        <v>12400</v>
      </c>
      <c r="E36" s="6"/>
      <c r="F36" s="7"/>
    </row>
    <row r="37" spans="1:11" ht="17.25" customHeight="1">
      <c r="A37" s="26"/>
      <c r="B37" s="27" t="s">
        <v>49</v>
      </c>
      <c r="C37" s="21">
        <f t="shared" ref="C37:C40" si="5">D37</f>
        <v>5000</v>
      </c>
      <c r="D37" s="21">
        <v>5000</v>
      </c>
      <c r="E37" s="6"/>
      <c r="F37" s="7"/>
    </row>
    <row r="38" spans="1:11" ht="17.25" customHeight="1">
      <c r="A38" s="26"/>
      <c r="B38" s="27" t="s">
        <v>50</v>
      </c>
      <c r="C38" s="21">
        <f>D38+E38</f>
        <v>21985</v>
      </c>
      <c r="D38" s="28">
        <v>19985</v>
      </c>
      <c r="E38" s="6">
        <v>2000</v>
      </c>
      <c r="F38" s="7"/>
    </row>
    <row r="39" spans="1:11" ht="23.25" customHeight="1">
      <c r="A39" s="26"/>
      <c r="B39" s="27" t="s">
        <v>51</v>
      </c>
      <c r="C39" s="21">
        <f t="shared" si="5"/>
        <v>4000</v>
      </c>
      <c r="D39" s="21">
        <v>4000</v>
      </c>
      <c r="E39" s="6"/>
      <c r="F39" s="7"/>
    </row>
    <row r="40" spans="1:11" ht="23.25" customHeight="1">
      <c r="A40" s="26"/>
      <c r="B40" s="27" t="s">
        <v>52</v>
      </c>
      <c r="C40" s="21">
        <f t="shared" si="5"/>
        <v>0</v>
      </c>
      <c r="D40" s="21">
        <v>0</v>
      </c>
      <c r="E40" s="6"/>
      <c r="F40" s="7"/>
      <c r="K40" s="29" t="s">
        <v>53</v>
      </c>
    </row>
    <row r="41" spans="1:11" s="2" customFormat="1" ht="25.5" customHeight="1">
      <c r="A41" s="14" t="s">
        <v>54</v>
      </c>
      <c r="B41" s="25" t="s">
        <v>55</v>
      </c>
      <c r="C41" s="10">
        <f>SUM(C42:C48)</f>
        <v>10900</v>
      </c>
      <c r="D41" s="10">
        <f>SUM(D42:D48)</f>
        <v>10900</v>
      </c>
      <c r="E41" s="17"/>
      <c r="F41" s="18"/>
      <c r="K41"/>
    </row>
    <row r="42" spans="1:11" ht="27.95" customHeight="1">
      <c r="A42" s="19"/>
      <c r="B42" s="22" t="s">
        <v>56</v>
      </c>
      <c r="C42" s="21">
        <f>D42</f>
        <v>300</v>
      </c>
      <c r="D42" s="21">
        <v>300</v>
      </c>
      <c r="E42" s="6"/>
      <c r="F42" s="7"/>
      <c r="K42" s="30" t="s">
        <v>57</v>
      </c>
    </row>
    <row r="43" spans="1:11" ht="17.25" customHeight="1">
      <c r="A43" s="19"/>
      <c r="B43" s="22" t="s">
        <v>58</v>
      </c>
      <c r="C43" s="21">
        <f>D43</f>
        <v>400</v>
      </c>
      <c r="D43" s="21">
        <v>400</v>
      </c>
      <c r="E43" s="6"/>
      <c r="F43" s="7"/>
    </row>
    <row r="44" spans="1:11" ht="24.95" customHeight="1">
      <c r="A44" s="19"/>
      <c r="B44" s="22" t="s">
        <v>59</v>
      </c>
      <c r="C44" s="21">
        <v>500</v>
      </c>
      <c r="D44" s="21">
        <v>500</v>
      </c>
      <c r="E44" s="6"/>
      <c r="F44" s="7"/>
    </row>
    <row r="45" spans="1:11" ht="24.95" customHeight="1">
      <c r="A45" s="19"/>
      <c r="B45" s="22" t="s">
        <v>60</v>
      </c>
      <c r="C45" s="21">
        <v>100</v>
      </c>
      <c r="D45" s="21">
        <v>100</v>
      </c>
      <c r="E45" s="6"/>
      <c r="F45" s="7"/>
    </row>
    <row r="46" spans="1:11" ht="17.25" customHeight="1">
      <c r="A46" s="19"/>
      <c r="B46" s="22" t="s">
        <v>61</v>
      </c>
      <c r="C46" s="21">
        <f>D46</f>
        <v>5400</v>
      </c>
      <c r="D46" s="21">
        <v>5400</v>
      </c>
      <c r="E46" s="6"/>
      <c r="F46" s="7"/>
    </row>
    <row r="47" spans="1:11" ht="17.25" customHeight="1">
      <c r="A47" s="31"/>
      <c r="B47" s="32" t="s">
        <v>62</v>
      </c>
      <c r="C47" s="21">
        <v>200</v>
      </c>
      <c r="D47" s="21">
        <f>C47</f>
        <v>200</v>
      </c>
      <c r="E47" s="21"/>
      <c r="F47" s="21"/>
    </row>
    <row r="48" spans="1:11" ht="17.25" customHeight="1">
      <c r="A48" s="19"/>
      <c r="B48" s="22" t="s">
        <v>63</v>
      </c>
      <c r="C48" s="21">
        <v>4000</v>
      </c>
      <c r="D48" s="21">
        <v>4000</v>
      </c>
      <c r="E48" s="6"/>
      <c r="F48" s="7"/>
    </row>
    <row r="49" spans="1:8" s="1" customFormat="1" ht="17.25" customHeight="1">
      <c r="A49" s="8">
        <v>3</v>
      </c>
      <c r="B49" s="25" t="s">
        <v>64</v>
      </c>
      <c r="C49" s="10">
        <f t="shared" ref="C49:D49" si="6">C50</f>
        <v>0</v>
      </c>
      <c r="D49" s="10">
        <f t="shared" si="6"/>
        <v>0</v>
      </c>
      <c r="E49" s="11"/>
      <c r="F49" s="12"/>
    </row>
    <row r="50" spans="1:8" ht="17.25" customHeight="1">
      <c r="A50" s="26"/>
      <c r="B50" s="27" t="s">
        <v>65</v>
      </c>
      <c r="C50" s="21"/>
      <c r="D50" s="21"/>
      <c r="E50" s="6"/>
      <c r="F50" s="7"/>
    </row>
    <row r="51" spans="1:8" s="1" customFormat="1" ht="17.25" customHeight="1">
      <c r="A51" s="8">
        <v>4</v>
      </c>
      <c r="B51" s="25" t="s">
        <v>66</v>
      </c>
      <c r="C51" s="10">
        <f t="shared" ref="C51:D51" si="7">SUM(C52)</f>
        <v>0</v>
      </c>
      <c r="D51" s="10">
        <f t="shared" si="7"/>
        <v>0</v>
      </c>
      <c r="E51" s="11"/>
      <c r="F51" s="12"/>
    </row>
    <row r="52" spans="1:8" ht="13.5" customHeight="1">
      <c r="A52" s="33" t="s">
        <v>38</v>
      </c>
      <c r="B52" s="27" t="s">
        <v>67</v>
      </c>
      <c r="C52" s="21"/>
      <c r="D52" s="21"/>
      <c r="E52" s="6"/>
      <c r="F52" s="7"/>
    </row>
    <row r="53" spans="1:8" s="1" customFormat="1" ht="17.25" customHeight="1">
      <c r="A53" s="8">
        <v>5</v>
      </c>
      <c r="B53" s="15" t="s">
        <v>68</v>
      </c>
      <c r="C53" s="10">
        <f>C54+C55+C56+C57+C58</f>
        <v>10950</v>
      </c>
      <c r="D53" s="10">
        <f>D54+D55+D56+D57+D58</f>
        <v>10950</v>
      </c>
      <c r="E53" s="11"/>
      <c r="F53" s="12"/>
    </row>
    <row r="54" spans="1:8" ht="12.75" customHeight="1">
      <c r="A54" s="34"/>
      <c r="B54" s="35" t="s">
        <v>69</v>
      </c>
      <c r="C54" s="21">
        <f>D54</f>
        <v>3000</v>
      </c>
      <c r="D54" s="21">
        <v>3000</v>
      </c>
      <c r="E54" s="21"/>
      <c r="F54" s="21"/>
    </row>
    <row r="55" spans="1:8" ht="12.75" customHeight="1">
      <c r="A55" s="34"/>
      <c r="B55" s="35" t="s">
        <v>67</v>
      </c>
      <c r="C55" s="21">
        <f t="shared" ref="C55:C58" si="8">D55</f>
        <v>0</v>
      </c>
      <c r="D55" s="21"/>
      <c r="E55" s="21"/>
      <c r="F55" s="21"/>
    </row>
    <row r="56" spans="1:8" ht="12.75" customHeight="1">
      <c r="A56" s="34"/>
      <c r="B56" s="35" t="s">
        <v>70</v>
      </c>
      <c r="C56" s="21">
        <f t="shared" si="8"/>
        <v>3000</v>
      </c>
      <c r="D56" s="21">
        <v>3000</v>
      </c>
      <c r="E56" s="21"/>
      <c r="F56" s="21"/>
    </row>
    <row r="57" spans="1:8" ht="12.75" customHeight="1">
      <c r="A57" s="34"/>
      <c r="B57" s="35" t="s">
        <v>71</v>
      </c>
      <c r="C57" s="21">
        <f t="shared" si="8"/>
        <v>700</v>
      </c>
      <c r="D57" s="21">
        <v>700</v>
      </c>
      <c r="E57" s="21"/>
      <c r="F57" s="21"/>
    </row>
    <row r="58" spans="1:8" ht="12.75" customHeight="1">
      <c r="A58" s="34"/>
      <c r="B58" s="35" t="s">
        <v>72</v>
      </c>
      <c r="C58" s="21">
        <f t="shared" si="8"/>
        <v>4250</v>
      </c>
      <c r="D58" s="21">
        <v>4250</v>
      </c>
      <c r="E58" s="21"/>
      <c r="F58" s="21"/>
    </row>
    <row r="59" spans="1:8" ht="15" customHeight="1">
      <c r="A59" s="33"/>
      <c r="B59" s="36" t="s">
        <v>67</v>
      </c>
      <c r="C59" s="21"/>
      <c r="D59" s="21"/>
      <c r="E59" s="7"/>
      <c r="F59" s="7"/>
    </row>
    <row r="60" spans="1:8" ht="15" customHeight="1">
      <c r="A60" s="37"/>
      <c r="B60" s="38" t="s">
        <v>73</v>
      </c>
      <c r="C60" s="39">
        <f>SUM(C5,C8,C49,C51,C53)</f>
        <v>273100</v>
      </c>
      <c r="D60" s="39">
        <f>SUM(D5,D8,D49,D51,D53)</f>
        <v>269100</v>
      </c>
      <c r="E60" s="40">
        <f>SUM(E5,E8,E49,E51,E53)</f>
        <v>4000</v>
      </c>
      <c r="F60" s="41"/>
      <c r="H60" s="42"/>
    </row>
    <row r="61" spans="1:8" ht="18.75" customHeight="1">
      <c r="A61" s="43"/>
      <c r="B61" s="44" t="s">
        <v>6</v>
      </c>
      <c r="C61" s="45">
        <f>D61</f>
        <v>269100</v>
      </c>
      <c r="D61" s="45">
        <v>269100</v>
      </c>
      <c r="E61" s="46"/>
      <c r="F61" s="46"/>
    </row>
    <row r="62" spans="1:8" ht="18.75" customHeight="1">
      <c r="A62" s="4"/>
      <c r="B62" s="44" t="s">
        <v>74</v>
      </c>
      <c r="C62" s="47"/>
      <c r="D62" s="47"/>
      <c r="E62" s="48"/>
      <c r="F62" s="48">
        <v>4000</v>
      </c>
    </row>
    <row r="64" spans="1:8" ht="25.5" customHeight="1">
      <c r="B64" s="49" t="s">
        <v>75</v>
      </c>
    </row>
  </sheetData>
  <mergeCells count="5">
    <mergeCell ref="A1:F1"/>
    <mergeCell ref="C2:E2"/>
    <mergeCell ref="A2:A3"/>
    <mergeCell ref="B2:B3"/>
    <mergeCell ref="F2:F3"/>
  </mergeCells>
  <pageMargins left="0.45" right="0" top="0.5" bottom="0.5" header="0.3" footer="0.3"/>
  <pageSetup paperSize="9" scale="6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ბიუჯეტი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Nino Metreveli</dc:creator>
  <cp:lastModifiedBy>admin</cp:lastModifiedBy>
  <cp:lastPrinted>2026-08-04T10:57:00Z</cp:lastPrinted>
  <dcterms:created xsi:type="dcterms:W3CDTF">2020-05-28T11:39:00Z</dcterms:created>
  <dcterms:modified xsi:type="dcterms:W3CDTF">2026-09-28T12:07:25Z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96BE7F92CE27491EA24B711C04C610CA_12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