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aaip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/>
  <c r="F42"/>
  <c r="G54"/>
  <c r="C22"/>
  <c r="C25"/>
  <c r="D25"/>
  <c r="E25"/>
  <c r="F25"/>
  <c r="F14" s="1"/>
  <c r="G25"/>
  <c r="F54"/>
  <c r="D54"/>
  <c r="G38"/>
  <c r="G14"/>
  <c r="F38"/>
  <c r="E14"/>
  <c r="E11" s="1"/>
  <c r="E52"/>
  <c r="E54"/>
  <c r="D52"/>
  <c r="D14"/>
  <c r="D11" s="1"/>
  <c r="D59" s="1"/>
  <c r="C52"/>
  <c r="C42"/>
  <c r="E59" l="1"/>
  <c r="G11"/>
  <c r="G59" s="1"/>
  <c r="C14"/>
  <c r="C11" s="1"/>
  <c r="C59" s="1"/>
  <c r="F11"/>
  <c r="F59" s="1"/>
</calcChain>
</file>

<file path=xl/sharedStrings.xml><?xml version="1.0" encoding="utf-8"?>
<sst xmlns="http://schemas.openxmlformats.org/spreadsheetml/2006/main" count="77" uniqueCount="76">
  <si>
    <t>#</t>
  </si>
  <si>
    <t>2020 wlis gegma</t>
  </si>
  <si>
    <t>bavSvTa raodenoba</t>
  </si>
  <si>
    <t>momuSaveTa ricxovnoba</t>
  </si>
  <si>
    <t>Sromis anazRaureba</t>
  </si>
  <si>
    <t>saqoneli da momsaxureba</t>
  </si>
  <si>
    <t xml:space="preserve">   a</t>
  </si>
  <si>
    <t xml:space="preserve">   b</t>
  </si>
  <si>
    <t xml:space="preserve">   g</t>
  </si>
  <si>
    <t xml:space="preserve">    - gamaTbobeli da gamagrilebeli teqnika</t>
  </si>
  <si>
    <t>v</t>
  </si>
  <si>
    <t>z</t>
  </si>
  <si>
    <t>T</t>
  </si>
  <si>
    <t>sxva xarji</t>
  </si>
  <si>
    <t>arafinansuri aqtivebis zrda</t>
  </si>
  <si>
    <t xml:space="preserve">                j a m i:</t>
  </si>
  <si>
    <t>subsidia</t>
  </si>
  <si>
    <t xml:space="preserve">   s  u l:</t>
  </si>
  <si>
    <t xml:space="preserve">    - sakancelario da sawer-saxazavi qaRaldis SeZena</t>
  </si>
  <si>
    <t xml:space="preserve">    - katrijis SeZena da datumbva</t>
  </si>
  <si>
    <t xml:space="preserve">    - sxva mcirefasiani saofise teqnikis SeZenasa da damontaJebasTan dakavSirebuli xarji</t>
  </si>
  <si>
    <t xml:space="preserve">    - sanitaruli sagnebisa da saWiro masalis SeZena</t>
  </si>
  <si>
    <t xml:space="preserve">    - Senoba-nagebobis da maTi mimdebare teritoriis mimdinare remontis xarji</t>
  </si>
  <si>
    <t xml:space="preserve">    - kavSirgabmulobis xarji</t>
  </si>
  <si>
    <t xml:space="preserve">      mobil. telefoniT momsaxurebis xarji</t>
  </si>
  <si>
    <t xml:space="preserve">      internetiT momsaxureba</t>
  </si>
  <si>
    <t xml:space="preserve">    - komunaluri xarji</t>
  </si>
  <si>
    <t xml:space="preserve">      eleqtroenergiis xarji</t>
  </si>
  <si>
    <t xml:space="preserve">      wylis xarji</t>
  </si>
  <si>
    <t xml:space="preserve">      SeSis SeZenis xarji</t>
  </si>
  <si>
    <t>d</t>
  </si>
  <si>
    <t>kvebis xarji</t>
  </si>
  <si>
    <t>e</t>
  </si>
  <si>
    <t>samedicino xarji</t>
  </si>
  <si>
    <t xml:space="preserve">    - sawvavis SeZenis xarji</t>
  </si>
  <si>
    <t xml:space="preserve">    - transportis daqiravebis xarji</t>
  </si>
  <si>
    <t>i</t>
  </si>
  <si>
    <t>sakuTari Semosavali</t>
  </si>
  <si>
    <t>naSTi wlis dasawyisisaTvis</t>
  </si>
  <si>
    <t>StatgareSe momuSaveTa anazRaureba</t>
  </si>
  <si>
    <t>mivlinebebi</t>
  </si>
  <si>
    <t>ofisis xarjebi</t>
  </si>
  <si>
    <t>rbili inventaris, uniformisa da piradi higienis SeZenis xarjebi</t>
  </si>
  <si>
    <t>warmomadgenlobiTi xarji</t>
  </si>
  <si>
    <t>transportisa da teqnikis eqsploataciis da movla Senaxvis xarjebi</t>
  </si>
  <si>
    <t>2019 wlis faqti</t>
  </si>
  <si>
    <t>2020w.    6 Tvis faqti</t>
  </si>
  <si>
    <t xml:space="preserve">       dasufTaveba</t>
  </si>
  <si>
    <t xml:space="preserve">    - mimdinare remontis xarji</t>
  </si>
  <si>
    <t xml:space="preserve">    - satendero dokumentaciis xarji</t>
  </si>
  <si>
    <t>k</t>
  </si>
  <si>
    <t>socialuri uzrunvelyofa</t>
  </si>
  <si>
    <t>dagrovebiTi sapensio fondi</t>
  </si>
  <si>
    <t xml:space="preserve">    - norm. aqtebis,Jur-gaz-bis,mxartvr lit SeZena</t>
  </si>
  <si>
    <t xml:space="preserve">    - pedagogebis, mzareulebis  gadamzadeba</t>
  </si>
  <si>
    <t xml:space="preserve">    - kivita georgikas asociaciis sawevro</t>
  </si>
  <si>
    <t xml:space="preserve">    -wylis baqterol. Dda qimiuri analizi</t>
  </si>
  <si>
    <t>xarjebis dasaxeleba</t>
  </si>
  <si>
    <t xml:space="preserve"> wliuri gegma</t>
  </si>
  <si>
    <t>sul</t>
  </si>
  <si>
    <t>sakuTari</t>
  </si>
  <si>
    <t>SeniSvna</t>
  </si>
  <si>
    <t>sxva danarCeni saqoneli da momsaxureba</t>
  </si>
  <si>
    <t xml:space="preserve">    -usafrTxoebis aRWurviloba- gegma</t>
  </si>
  <si>
    <t xml:space="preserve">    - kulturuli, sportuli, saganmanaT
leblo, sagamofeno RonisZiebebis xarji</t>
  </si>
  <si>
    <t xml:space="preserve">   - Tanamdebobrivi sargo</t>
  </si>
  <si>
    <t xml:space="preserve">   - premia</t>
  </si>
  <si>
    <t xml:space="preserve">     - abrebis SeZenis xarji  </t>
  </si>
  <si>
    <t xml:space="preserve">    -sportuli inventaris SeZena</t>
  </si>
  <si>
    <t xml:space="preserve"> - gaTbobis abonentad daregistrirebis xarji</t>
  </si>
  <si>
    <t xml:space="preserve">     - inventaris SeZenis xarji</t>
  </si>
  <si>
    <t xml:space="preserve">     - WurWlis SeZenis xarji</t>
  </si>
  <si>
    <t xml:space="preserve">     - saTamaSoebis SeZenis xarji</t>
  </si>
  <si>
    <t xml:space="preserve">    -F აუდიტის ხარჯი</t>
  </si>
  <si>
    <t xml:space="preserve">    - ქირავნობა</t>
  </si>
  <si>
    <t xml:space="preserve">              a(a)ip onis municipalitetis baga-baRis 2021 wlis  biujeti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</si>
</sst>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AcadNusx"/>
    </font>
    <font>
      <sz val="10"/>
      <color theme="1"/>
      <name val="AcadNusx"/>
    </font>
    <font>
      <sz val="9"/>
      <color theme="1"/>
      <name val="AcadNusx"/>
    </font>
    <font>
      <b/>
      <sz val="11"/>
      <color theme="1"/>
      <name val="AcadNusx"/>
    </font>
    <font>
      <sz val="12"/>
      <color theme="1"/>
      <name val="AcadNusx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top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6"/>
  <sheetViews>
    <sheetView tabSelected="1" workbookViewId="0">
      <selection activeCell="M62" sqref="M62"/>
    </sheetView>
  </sheetViews>
  <sheetFormatPr defaultRowHeight="15.75"/>
  <cols>
    <col min="1" max="1" width="4.140625" style="4" customWidth="1"/>
    <col min="2" max="2" width="58.42578125" style="7" customWidth="1"/>
    <col min="3" max="3" width="2.85546875" style="1" hidden="1" customWidth="1"/>
    <col min="4" max="5" width="9.140625" style="1" hidden="1" customWidth="1"/>
    <col min="6" max="6" width="13.7109375" style="1" customWidth="1"/>
    <col min="7" max="7" width="10.42578125" style="1" customWidth="1"/>
    <col min="8" max="8" width="13.5703125" style="1" customWidth="1"/>
    <col min="9" max="9" width="16.5703125" style="1" customWidth="1"/>
    <col min="10" max="16384" width="9.140625" style="1"/>
  </cols>
  <sheetData>
    <row r="1" spans="1:9" ht="21.75" customHeight="1">
      <c r="A1" s="18" t="s">
        <v>75</v>
      </c>
      <c r="B1" s="18"/>
      <c r="C1" s="18"/>
      <c r="D1" s="18"/>
      <c r="E1" s="18"/>
      <c r="F1" s="18"/>
      <c r="G1" s="18"/>
      <c r="H1" s="18"/>
      <c r="I1" s="18"/>
    </row>
    <row r="2" spans="1:9" ht="9" hidden="1" customHeight="1">
      <c r="A2" s="19"/>
      <c r="B2" s="19"/>
      <c r="C2" s="19"/>
      <c r="D2" s="19"/>
      <c r="E2" s="19"/>
      <c r="F2" s="19"/>
      <c r="G2" s="19"/>
    </row>
    <row r="3" spans="1:9" s="2" customFormat="1" ht="18" customHeight="1">
      <c r="A3" s="8" t="s">
        <v>0</v>
      </c>
      <c r="B3" s="8" t="s">
        <v>57</v>
      </c>
      <c r="C3" s="9" t="s">
        <v>45</v>
      </c>
      <c r="D3" s="9" t="s">
        <v>1</v>
      </c>
      <c r="E3" s="9" t="s">
        <v>46</v>
      </c>
      <c r="F3" s="20" t="s">
        <v>58</v>
      </c>
      <c r="G3" s="21"/>
      <c r="H3" s="22"/>
      <c r="I3" s="23" t="s">
        <v>61</v>
      </c>
    </row>
    <row r="4" spans="1:9" s="2" customFormat="1" ht="14.25" customHeight="1">
      <c r="A4" s="8"/>
      <c r="B4" s="8"/>
      <c r="C4" s="9"/>
      <c r="D4" s="9"/>
      <c r="E4" s="9"/>
      <c r="F4" s="9" t="s">
        <v>59</v>
      </c>
      <c r="G4" s="9" t="s">
        <v>16</v>
      </c>
      <c r="H4" s="9" t="s">
        <v>60</v>
      </c>
      <c r="I4" s="24"/>
    </row>
    <row r="5" spans="1:9" s="3" customFormat="1" ht="12.75" customHeight="1">
      <c r="A5" s="8">
        <v>1</v>
      </c>
      <c r="B5" s="8">
        <v>2</v>
      </c>
      <c r="C5" s="8">
        <v>3</v>
      </c>
      <c r="D5" s="8">
        <v>4</v>
      </c>
      <c r="E5" s="8"/>
      <c r="F5" s="8">
        <v>3</v>
      </c>
      <c r="G5" s="8">
        <v>4</v>
      </c>
      <c r="H5" s="8">
        <v>5</v>
      </c>
      <c r="I5" s="8">
        <v>6</v>
      </c>
    </row>
    <row r="6" spans="1:9" s="3" customFormat="1" ht="16.5" customHeight="1">
      <c r="A6" s="8"/>
      <c r="B6" s="10" t="s">
        <v>2</v>
      </c>
      <c r="C6" s="8"/>
      <c r="D6" s="8"/>
      <c r="E6" s="8"/>
      <c r="F6" s="8">
        <v>150</v>
      </c>
      <c r="G6" s="8">
        <v>150</v>
      </c>
      <c r="H6" s="8"/>
      <c r="I6" s="8"/>
    </row>
    <row r="7" spans="1:9" s="2" customFormat="1" ht="16.5" customHeight="1">
      <c r="A7" s="8"/>
      <c r="B7" s="11" t="s">
        <v>3</v>
      </c>
      <c r="C7" s="11">
        <v>38</v>
      </c>
      <c r="D7" s="11"/>
      <c r="E7" s="11"/>
      <c r="F7" s="8">
        <v>43</v>
      </c>
      <c r="G7" s="8">
        <v>43</v>
      </c>
      <c r="H7" s="11"/>
      <c r="I7" s="11"/>
    </row>
    <row r="8" spans="1:9" s="2" customFormat="1" ht="16.5" customHeight="1">
      <c r="A8" s="8">
        <v>1</v>
      </c>
      <c r="B8" s="11" t="s">
        <v>4</v>
      </c>
      <c r="C8" s="10">
        <v>129931</v>
      </c>
      <c r="D8" s="10">
        <v>166570</v>
      </c>
      <c r="E8" s="10">
        <v>70330</v>
      </c>
      <c r="F8" s="10">
        <v>204625</v>
      </c>
      <c r="G8" s="10">
        <v>204625</v>
      </c>
      <c r="H8" s="10"/>
      <c r="I8" s="10"/>
    </row>
    <row r="9" spans="1:9" s="2" customFormat="1" ht="16.5" customHeight="1">
      <c r="A9" s="8"/>
      <c r="B9" s="11" t="s">
        <v>65</v>
      </c>
      <c r="C9" s="10"/>
      <c r="D9" s="10"/>
      <c r="E9" s="10"/>
      <c r="F9" s="10">
        <v>196504</v>
      </c>
      <c r="G9" s="10">
        <v>196504</v>
      </c>
      <c r="H9" s="10"/>
      <c r="I9" s="10"/>
    </row>
    <row r="10" spans="1:9" s="2" customFormat="1" ht="16.5" customHeight="1">
      <c r="A10" s="8"/>
      <c r="B10" s="11" t="s">
        <v>66</v>
      </c>
      <c r="C10" s="10"/>
      <c r="D10" s="10"/>
      <c r="E10" s="10"/>
      <c r="F10" s="10">
        <v>8121</v>
      </c>
      <c r="G10" s="10">
        <v>8121</v>
      </c>
      <c r="H10" s="10"/>
      <c r="I10" s="10"/>
    </row>
    <row r="11" spans="1:9" s="2" customFormat="1" ht="16.5" customHeight="1">
      <c r="A11" s="8">
        <v>2</v>
      </c>
      <c r="B11" s="11" t="s">
        <v>5</v>
      </c>
      <c r="C11" s="10" t="e">
        <f>C12+C13+C14+C34+C35+C36+C42+C51</f>
        <v>#REF!</v>
      </c>
      <c r="D11" s="10" t="e">
        <f>D12+D13+D14+D34+D35+D36+D37+D38+D42+D51</f>
        <v>#REF!</v>
      </c>
      <c r="E11" s="11" t="e">
        <f>E12+E13+E14+E34+E35+E36+E37+E38+E42+E51</f>
        <v>#REF!</v>
      </c>
      <c r="F11" s="10">
        <f>F12+F13+F14+F34+F35+F36+F37+F38+F42+F51</f>
        <v>104620</v>
      </c>
      <c r="G11" s="10">
        <f>G12+G13+G14+G34+G35+G36+G37+G38+G42+G51</f>
        <v>104620</v>
      </c>
      <c r="H11" s="10"/>
      <c r="I11" s="10"/>
    </row>
    <row r="12" spans="1:9" s="2" customFormat="1" ht="16.5" customHeight="1">
      <c r="A12" s="12" t="s">
        <v>6</v>
      </c>
      <c r="B12" s="11" t="s">
        <v>39</v>
      </c>
      <c r="C12" s="13">
        <v>400</v>
      </c>
      <c r="D12" s="10"/>
      <c r="E12" s="11"/>
      <c r="F12" s="10">
        <v>0</v>
      </c>
      <c r="G12" s="10">
        <v>0</v>
      </c>
      <c r="H12" s="10"/>
      <c r="I12" s="10"/>
    </row>
    <row r="13" spans="1:9" s="2" customFormat="1" ht="16.5" customHeight="1">
      <c r="A13" s="12" t="s">
        <v>7</v>
      </c>
      <c r="B13" s="10" t="s">
        <v>40</v>
      </c>
      <c r="C13" s="10">
        <v>500</v>
      </c>
      <c r="D13" s="10">
        <v>700</v>
      </c>
      <c r="E13" s="11"/>
      <c r="F13" s="10">
        <v>500</v>
      </c>
      <c r="G13" s="10">
        <v>500</v>
      </c>
      <c r="H13" s="10"/>
      <c r="I13" s="10"/>
    </row>
    <row r="14" spans="1:9" s="2" customFormat="1" ht="16.5" customHeight="1">
      <c r="A14" s="12" t="s">
        <v>8</v>
      </c>
      <c r="B14" s="11" t="s">
        <v>41</v>
      </c>
      <c r="C14" s="10" t="e">
        <f>C15+C16+C17+C20+C21+C22+C25+C31+C32+C33+#REF!+#REF!</f>
        <v>#REF!</v>
      </c>
      <c r="D14" s="10" t="e">
        <f>D15+D16+D17+D20+D21+D22+D25+D31+D32+D33+#REF!</f>
        <v>#REF!</v>
      </c>
      <c r="E14" s="10" t="e">
        <f>E15+E16+E17+E18+E19+E20+E21+E22+E25+E31+E32+E33+#REF!</f>
        <v>#REF!</v>
      </c>
      <c r="F14" s="10">
        <f>F15+F16+F17+F18+F19+F20+F21+F22+F25+F31+F32+F33</f>
        <v>50070</v>
      </c>
      <c r="G14" s="10">
        <f>G15++G16+G17+G18+G19+G20+G21+G22+G25+G31+G32+G33</f>
        <v>50070</v>
      </c>
      <c r="H14" s="10"/>
      <c r="I14" s="10"/>
    </row>
    <row r="15" spans="1:9" s="2" customFormat="1" ht="15.75" customHeight="1">
      <c r="A15" s="12"/>
      <c r="B15" s="14" t="s">
        <v>18</v>
      </c>
      <c r="C15" s="10">
        <v>3000</v>
      </c>
      <c r="D15" s="10">
        <v>3000</v>
      </c>
      <c r="E15" s="10">
        <v>1088.95</v>
      </c>
      <c r="F15" s="10">
        <v>4200</v>
      </c>
      <c r="G15" s="10">
        <v>4200</v>
      </c>
      <c r="H15" s="11"/>
      <c r="I15" s="11"/>
    </row>
    <row r="16" spans="1:9" s="2" customFormat="1" ht="13.5" customHeight="1">
      <c r="A16" s="12"/>
      <c r="B16" s="14" t="s">
        <v>53</v>
      </c>
      <c r="C16" s="10">
        <v>1340</v>
      </c>
      <c r="D16" s="10">
        <v>251</v>
      </c>
      <c r="E16" s="11"/>
      <c r="F16" s="10">
        <v>1879</v>
      </c>
      <c r="G16" s="10">
        <v>1879</v>
      </c>
      <c r="H16" s="11"/>
      <c r="I16" s="11"/>
    </row>
    <row r="17" spans="1:9" s="2" customFormat="1" ht="14.25" customHeight="1">
      <c r="A17" s="12"/>
      <c r="B17" s="11" t="s">
        <v>19</v>
      </c>
      <c r="C17" s="10">
        <v>450</v>
      </c>
      <c r="D17" s="10">
        <v>450</v>
      </c>
      <c r="E17" s="10">
        <v>50</v>
      </c>
      <c r="F17" s="10">
        <v>450</v>
      </c>
      <c r="G17" s="10">
        <v>450</v>
      </c>
      <c r="H17" s="11"/>
      <c r="I17" s="11"/>
    </row>
    <row r="18" spans="1:9" s="2" customFormat="1" ht="15" customHeight="1">
      <c r="A18" s="12"/>
      <c r="B18" s="11" t="s">
        <v>9</v>
      </c>
      <c r="C18" s="11"/>
      <c r="D18" s="10"/>
      <c r="E18" s="11"/>
      <c r="F18" s="10">
        <v>0</v>
      </c>
      <c r="G18" s="10">
        <v>0</v>
      </c>
      <c r="H18" s="11"/>
      <c r="I18" s="11"/>
    </row>
    <row r="19" spans="1:9" s="2" customFormat="1" ht="30.75" customHeight="1">
      <c r="A19" s="12"/>
      <c r="B19" s="15" t="s">
        <v>20</v>
      </c>
      <c r="C19" s="11"/>
      <c r="D19" s="10"/>
      <c r="E19" s="11"/>
      <c r="F19" s="10">
        <v>0</v>
      </c>
      <c r="G19" s="10">
        <v>0</v>
      </c>
      <c r="H19" s="11"/>
      <c r="I19" s="11"/>
    </row>
    <row r="20" spans="1:9" s="2" customFormat="1" ht="16.5" customHeight="1">
      <c r="A20" s="12"/>
      <c r="B20" s="15" t="s">
        <v>21</v>
      </c>
      <c r="C20" s="10">
        <v>3200</v>
      </c>
      <c r="D20" s="10">
        <v>3200</v>
      </c>
      <c r="E20" s="10">
        <v>1164</v>
      </c>
      <c r="F20" s="10">
        <v>4200</v>
      </c>
      <c r="G20" s="10">
        <v>4200</v>
      </c>
      <c r="H20" s="11"/>
      <c r="I20" s="11"/>
    </row>
    <row r="21" spans="1:9" s="2" customFormat="1" ht="30.75" customHeight="1">
      <c r="A21" s="12"/>
      <c r="B21" s="15" t="s">
        <v>22</v>
      </c>
      <c r="C21" s="10">
        <v>3012</v>
      </c>
      <c r="D21" s="10">
        <v>1000</v>
      </c>
      <c r="E21" s="11"/>
      <c r="F21" s="10">
        <v>1200</v>
      </c>
      <c r="G21" s="10">
        <v>1200</v>
      </c>
      <c r="H21" s="11"/>
      <c r="I21" s="11"/>
    </row>
    <row r="22" spans="1:9" s="2" customFormat="1" ht="17.25" customHeight="1">
      <c r="A22" s="12"/>
      <c r="B22" s="11" t="s">
        <v>23</v>
      </c>
      <c r="C22" s="10">
        <f>C24+C23</f>
        <v>600</v>
      </c>
      <c r="D22" s="10">
        <v>600</v>
      </c>
      <c r="E22" s="10">
        <v>300</v>
      </c>
      <c r="F22" s="10">
        <v>200</v>
      </c>
      <c r="G22" s="10">
        <v>200</v>
      </c>
      <c r="H22" s="10"/>
      <c r="I22" s="10"/>
    </row>
    <row r="23" spans="1:9" s="2" customFormat="1" ht="13.5" customHeight="1">
      <c r="A23" s="12"/>
      <c r="B23" s="11" t="s">
        <v>24</v>
      </c>
      <c r="C23" s="11"/>
      <c r="D23" s="11"/>
      <c r="E23" s="11"/>
      <c r="F23" s="11"/>
      <c r="G23" s="11"/>
      <c r="H23" s="11"/>
      <c r="I23" s="11"/>
    </row>
    <row r="24" spans="1:9" s="2" customFormat="1" ht="17.25" customHeight="1">
      <c r="A24" s="12"/>
      <c r="B24" s="11" t="s">
        <v>25</v>
      </c>
      <c r="C24" s="11">
        <v>600</v>
      </c>
      <c r="D24" s="11">
        <v>600</v>
      </c>
      <c r="E24" s="11">
        <v>300</v>
      </c>
      <c r="F24" s="11">
        <v>200</v>
      </c>
      <c r="G24" s="11">
        <v>200</v>
      </c>
      <c r="H24" s="11"/>
      <c r="I24" s="11"/>
    </row>
    <row r="25" spans="1:9" s="2" customFormat="1" ht="17.25" customHeight="1">
      <c r="A25" s="12"/>
      <c r="B25" s="11" t="s">
        <v>26</v>
      </c>
      <c r="C25" s="10">
        <f>C26+C27+C28+C29+C30</f>
        <v>8135</v>
      </c>
      <c r="D25" s="10">
        <f>D26+D27+D28+D29+D30</f>
        <v>9584</v>
      </c>
      <c r="E25" s="10">
        <f>E26+E27+E28+E29+E30</f>
        <v>4173.3999999999996</v>
      </c>
      <c r="F25" s="10">
        <f>F26+F27+F28+F29+F30</f>
        <v>5294</v>
      </c>
      <c r="G25" s="10">
        <f t="shared" ref="G25" si="0">G26+G27+G28+G29+G30</f>
        <v>5294</v>
      </c>
      <c r="H25" s="10"/>
      <c r="I25" s="10"/>
    </row>
    <row r="26" spans="1:9" s="2" customFormat="1" ht="17.25" customHeight="1">
      <c r="A26" s="12"/>
      <c r="B26" s="11" t="s">
        <v>27</v>
      </c>
      <c r="C26" s="11">
        <v>1049</v>
      </c>
      <c r="D26" s="11">
        <v>2000</v>
      </c>
      <c r="E26" s="11">
        <v>325.10000000000002</v>
      </c>
      <c r="F26" s="11">
        <v>150</v>
      </c>
      <c r="G26" s="11">
        <v>150</v>
      </c>
      <c r="H26" s="11"/>
      <c r="I26" s="11"/>
    </row>
    <row r="27" spans="1:9" s="2" customFormat="1" ht="17.25" customHeight="1">
      <c r="A27" s="12"/>
      <c r="B27" s="11" t="s">
        <v>28</v>
      </c>
      <c r="C27" s="11">
        <v>2388</v>
      </c>
      <c r="D27" s="11">
        <v>2600</v>
      </c>
      <c r="E27" s="11">
        <v>512.29999999999995</v>
      </c>
      <c r="F27" s="11">
        <v>2500</v>
      </c>
      <c r="G27" s="11">
        <v>2500</v>
      </c>
      <c r="H27" s="11"/>
      <c r="I27" s="11"/>
    </row>
    <row r="28" spans="1:9" s="2" customFormat="1" ht="17.25" customHeight="1">
      <c r="A28" s="12"/>
      <c r="B28" s="11" t="s">
        <v>29</v>
      </c>
      <c r="C28" s="11">
        <v>3770</v>
      </c>
      <c r="D28" s="11">
        <v>4000</v>
      </c>
      <c r="E28" s="11">
        <v>3150</v>
      </c>
      <c r="F28" s="11">
        <v>2000</v>
      </c>
      <c r="G28" s="11">
        <v>2000</v>
      </c>
      <c r="H28" s="11"/>
      <c r="I28" s="11"/>
    </row>
    <row r="29" spans="1:9" s="2" customFormat="1" ht="17.25" customHeight="1">
      <c r="A29" s="12"/>
      <c r="B29" s="11" t="s">
        <v>47</v>
      </c>
      <c r="C29" s="11">
        <v>144</v>
      </c>
      <c r="D29" s="11">
        <v>144</v>
      </c>
      <c r="E29" s="11">
        <v>36</v>
      </c>
      <c r="F29" s="11">
        <v>144</v>
      </c>
      <c r="G29" s="11">
        <v>144</v>
      </c>
      <c r="H29" s="11"/>
      <c r="I29" s="11"/>
    </row>
    <row r="30" spans="1:9" s="2" customFormat="1" ht="15.75" customHeight="1">
      <c r="A30" s="12"/>
      <c r="B30" s="11" t="s">
        <v>67</v>
      </c>
      <c r="C30" s="11">
        <v>784</v>
      </c>
      <c r="D30" s="11">
        <v>840</v>
      </c>
      <c r="E30" s="11">
        <v>150</v>
      </c>
      <c r="F30" s="11">
        <v>500</v>
      </c>
      <c r="G30" s="11">
        <v>500</v>
      </c>
      <c r="H30" s="11"/>
      <c r="I30" s="11"/>
    </row>
    <row r="31" spans="1:9" s="2" customFormat="1" ht="13.5" customHeight="1">
      <c r="A31" s="12"/>
      <c r="B31" s="11" t="s">
        <v>70</v>
      </c>
      <c r="C31" s="10">
        <v>4900</v>
      </c>
      <c r="D31" s="10">
        <v>3060</v>
      </c>
      <c r="E31" s="10">
        <v>3060</v>
      </c>
      <c r="F31" s="10">
        <v>25247</v>
      </c>
      <c r="G31" s="10">
        <v>25247</v>
      </c>
      <c r="H31" s="10"/>
      <c r="I31" s="10"/>
    </row>
    <row r="32" spans="1:9" s="2" customFormat="1" ht="17.25" customHeight="1">
      <c r="A32" s="12"/>
      <c r="B32" s="11" t="s">
        <v>71</v>
      </c>
      <c r="C32" s="10">
        <v>1442</v>
      </c>
      <c r="D32" s="10">
        <v>1215</v>
      </c>
      <c r="E32" s="10">
        <v>1215</v>
      </c>
      <c r="F32" s="10">
        <v>3400</v>
      </c>
      <c r="G32" s="10">
        <v>3400</v>
      </c>
      <c r="H32" s="10"/>
      <c r="I32" s="10"/>
    </row>
    <row r="33" spans="1:9" s="2" customFormat="1" ht="17.25" customHeight="1">
      <c r="A33" s="12"/>
      <c r="B33" s="11" t="s">
        <v>72</v>
      </c>
      <c r="C33" s="10">
        <v>3500</v>
      </c>
      <c r="D33" s="10">
        <v>640</v>
      </c>
      <c r="E33" s="10"/>
      <c r="F33" s="10">
        <v>4000</v>
      </c>
      <c r="G33" s="10">
        <v>4000</v>
      </c>
      <c r="H33" s="10"/>
      <c r="I33" s="10"/>
    </row>
    <row r="34" spans="1:9" s="2" customFormat="1" ht="15.75" customHeight="1">
      <c r="A34" s="12" t="s">
        <v>30</v>
      </c>
      <c r="B34" s="11" t="s">
        <v>31</v>
      </c>
      <c r="C34" s="10">
        <v>42395</v>
      </c>
      <c r="D34" s="10">
        <v>65100</v>
      </c>
      <c r="E34" s="10">
        <v>13397.61</v>
      </c>
      <c r="F34" s="10">
        <v>33600</v>
      </c>
      <c r="G34" s="10">
        <v>33600</v>
      </c>
      <c r="H34" s="10"/>
      <c r="I34" s="10"/>
    </row>
    <row r="35" spans="1:9" s="2" customFormat="1" ht="15" customHeight="1">
      <c r="A35" s="12" t="s">
        <v>32</v>
      </c>
      <c r="B35" s="11" t="s">
        <v>33</v>
      </c>
      <c r="C35" s="10">
        <v>200</v>
      </c>
      <c r="D35" s="10">
        <v>150</v>
      </c>
      <c r="E35" s="10"/>
      <c r="F35" s="10">
        <v>200</v>
      </c>
      <c r="G35" s="10">
        <v>200</v>
      </c>
      <c r="H35" s="10"/>
      <c r="I35" s="10"/>
    </row>
    <row r="36" spans="1:9" s="2" customFormat="1" ht="31.5" customHeight="1">
      <c r="A36" s="12" t="s">
        <v>10</v>
      </c>
      <c r="B36" s="14" t="s">
        <v>42</v>
      </c>
      <c r="C36" s="10">
        <v>2650</v>
      </c>
      <c r="D36" s="10">
        <v>2100</v>
      </c>
      <c r="E36" s="10">
        <v>2100</v>
      </c>
      <c r="F36" s="10">
        <v>3500</v>
      </c>
      <c r="G36" s="10">
        <v>3500</v>
      </c>
      <c r="H36" s="10"/>
      <c r="I36" s="10"/>
    </row>
    <row r="37" spans="1:9" s="2" customFormat="1" ht="14.25" customHeight="1">
      <c r="A37" s="12" t="s">
        <v>11</v>
      </c>
      <c r="B37" s="14" t="s">
        <v>43</v>
      </c>
      <c r="C37" s="11"/>
      <c r="D37" s="10"/>
      <c r="E37" s="11"/>
      <c r="F37" s="10">
        <v>0</v>
      </c>
      <c r="G37" s="10">
        <v>0</v>
      </c>
      <c r="H37" s="10"/>
      <c r="I37" s="10"/>
    </row>
    <row r="38" spans="1:9" s="2" customFormat="1" ht="33" customHeight="1">
      <c r="A38" s="12" t="s">
        <v>12</v>
      </c>
      <c r="B38" s="14" t="s">
        <v>44</v>
      </c>
      <c r="C38" s="11"/>
      <c r="D38" s="10">
        <v>300</v>
      </c>
      <c r="E38" s="11"/>
      <c r="F38" s="10">
        <f>F39+F40+F41</f>
        <v>1350</v>
      </c>
      <c r="G38" s="10">
        <f t="shared" ref="G38" si="1">G39+G40+G41</f>
        <v>1350</v>
      </c>
      <c r="H38" s="10"/>
      <c r="I38" s="10"/>
    </row>
    <row r="39" spans="1:9" s="2" customFormat="1" ht="13.5" customHeight="1">
      <c r="A39" s="12"/>
      <c r="B39" s="14" t="s">
        <v>34</v>
      </c>
      <c r="C39" s="11"/>
      <c r="D39" s="10"/>
      <c r="E39" s="11"/>
      <c r="F39" s="11">
        <v>0</v>
      </c>
      <c r="G39" s="11">
        <v>0</v>
      </c>
      <c r="H39" s="11"/>
      <c r="I39" s="11"/>
    </row>
    <row r="40" spans="1:9" s="2" customFormat="1" ht="12.75" customHeight="1">
      <c r="A40" s="12"/>
      <c r="B40" s="14" t="s">
        <v>48</v>
      </c>
      <c r="C40" s="11"/>
      <c r="D40" s="10"/>
      <c r="E40" s="11"/>
      <c r="F40" s="11">
        <v>0</v>
      </c>
      <c r="G40" s="11">
        <v>0</v>
      </c>
      <c r="H40" s="11"/>
      <c r="I40" s="11"/>
    </row>
    <row r="41" spans="1:9" s="2" customFormat="1" ht="16.5" customHeight="1">
      <c r="A41" s="12"/>
      <c r="B41" s="14" t="s">
        <v>35</v>
      </c>
      <c r="C41" s="11"/>
      <c r="D41" s="11">
        <v>300</v>
      </c>
      <c r="E41" s="11"/>
      <c r="F41" s="11">
        <v>1350</v>
      </c>
      <c r="G41" s="11">
        <v>1350</v>
      </c>
      <c r="H41" s="11"/>
      <c r="I41" s="11"/>
    </row>
    <row r="42" spans="1:9" s="2" customFormat="1" ht="16.5" customHeight="1">
      <c r="A42" s="12" t="s">
        <v>36</v>
      </c>
      <c r="B42" s="11" t="s">
        <v>62</v>
      </c>
      <c r="C42" s="10">
        <f>C43+C44+C45</f>
        <v>1825</v>
      </c>
      <c r="D42" s="10">
        <v>425</v>
      </c>
      <c r="E42" s="10">
        <v>250</v>
      </c>
      <c r="F42" s="10">
        <f>F43+F44+F45+F46+F47+F48+F49+F50</f>
        <v>15400</v>
      </c>
      <c r="G42" s="10">
        <f>G43+G44+G45+G46+G47+G48+G49+G50</f>
        <v>15400</v>
      </c>
      <c r="H42" s="10"/>
      <c r="I42" s="10"/>
    </row>
    <row r="43" spans="1:9" s="2" customFormat="1" ht="30" customHeight="1">
      <c r="A43" s="12"/>
      <c r="B43" s="17" t="s">
        <v>64</v>
      </c>
      <c r="C43" s="11">
        <v>1600</v>
      </c>
      <c r="D43" s="11"/>
      <c r="E43" s="11"/>
      <c r="F43" s="11">
        <v>4600</v>
      </c>
      <c r="G43" s="11">
        <v>4600</v>
      </c>
      <c r="H43" s="11"/>
      <c r="I43" s="11"/>
    </row>
    <row r="44" spans="1:9" s="2" customFormat="1" ht="12.75" customHeight="1">
      <c r="A44" s="12"/>
      <c r="B44" s="11" t="s">
        <v>49</v>
      </c>
      <c r="C44" s="11">
        <v>150</v>
      </c>
      <c r="D44" s="11">
        <v>350</v>
      </c>
      <c r="E44" s="11">
        <v>350</v>
      </c>
      <c r="F44" s="11">
        <v>400</v>
      </c>
      <c r="G44" s="11">
        <v>400</v>
      </c>
      <c r="H44" s="11"/>
      <c r="I44" s="11"/>
    </row>
    <row r="45" spans="1:9" s="2" customFormat="1" ht="14.25" customHeight="1">
      <c r="A45" s="8"/>
      <c r="B45" s="11" t="s">
        <v>56</v>
      </c>
      <c r="C45" s="11">
        <v>75</v>
      </c>
      <c r="D45" s="11">
        <v>75</v>
      </c>
      <c r="E45" s="11"/>
      <c r="F45" s="11">
        <v>150</v>
      </c>
      <c r="G45" s="11">
        <v>150</v>
      </c>
      <c r="H45" s="11"/>
      <c r="I45" s="11"/>
    </row>
    <row r="46" spans="1:9" s="2" customFormat="1" ht="15" customHeight="1">
      <c r="A46" s="8"/>
      <c r="B46" s="11" t="s">
        <v>63</v>
      </c>
      <c r="C46" s="11"/>
      <c r="D46" s="11"/>
      <c r="E46" s="11"/>
      <c r="F46" s="11">
        <v>4900</v>
      </c>
      <c r="G46" s="11">
        <v>4900</v>
      </c>
      <c r="H46" s="11"/>
      <c r="I46" s="11"/>
    </row>
    <row r="47" spans="1:9" s="2" customFormat="1" ht="16.5" customHeight="1">
      <c r="A47" s="8"/>
      <c r="B47" s="11" t="s">
        <v>54</v>
      </c>
      <c r="C47" s="11"/>
      <c r="D47" s="11"/>
      <c r="E47" s="11"/>
      <c r="F47" s="11">
        <v>0</v>
      </c>
      <c r="G47" s="11">
        <v>0</v>
      </c>
      <c r="H47" s="11"/>
      <c r="I47" s="11"/>
    </row>
    <row r="48" spans="1:9" s="2" customFormat="1" ht="12.75" customHeight="1">
      <c r="A48" s="8"/>
      <c r="B48" s="11" t="s">
        <v>68</v>
      </c>
      <c r="C48" s="11"/>
      <c r="D48" s="11"/>
      <c r="E48" s="11"/>
      <c r="F48" s="11">
        <v>4700</v>
      </c>
      <c r="G48" s="11">
        <v>4700</v>
      </c>
      <c r="H48" s="11"/>
      <c r="I48" s="11"/>
    </row>
    <row r="49" spans="1:9" s="2" customFormat="1" ht="12.75" customHeight="1">
      <c r="A49" s="8"/>
      <c r="B49" s="11" t="s">
        <v>55</v>
      </c>
      <c r="C49" s="11"/>
      <c r="D49" s="11"/>
      <c r="E49" s="11"/>
      <c r="F49" s="11">
        <v>150</v>
      </c>
      <c r="G49" s="11">
        <v>150</v>
      </c>
      <c r="H49" s="11"/>
      <c r="I49" s="11"/>
    </row>
    <row r="50" spans="1:9" s="2" customFormat="1" ht="12.75" customHeight="1">
      <c r="A50" s="8"/>
      <c r="B50" s="11" t="s">
        <v>74</v>
      </c>
      <c r="C50" s="11"/>
      <c r="D50" s="11"/>
      <c r="E50" s="11"/>
      <c r="F50" s="11">
        <v>500</v>
      </c>
      <c r="G50" s="11">
        <v>500</v>
      </c>
      <c r="H50" s="11"/>
      <c r="I50" s="11"/>
    </row>
    <row r="51" spans="1:9" s="2" customFormat="1" ht="12.75" customHeight="1">
      <c r="A51" s="8" t="s">
        <v>50</v>
      </c>
      <c r="B51" s="11" t="s">
        <v>51</v>
      </c>
      <c r="C51" s="10">
        <v>437</v>
      </c>
      <c r="D51" s="11"/>
      <c r="E51" s="11"/>
      <c r="F51" s="10">
        <v>0</v>
      </c>
      <c r="G51" s="10">
        <v>0</v>
      </c>
      <c r="H51" s="10"/>
      <c r="I51" s="10"/>
    </row>
    <row r="52" spans="1:9" s="2" customFormat="1" ht="13.5" customHeight="1">
      <c r="A52" s="8">
        <v>3</v>
      </c>
      <c r="B52" s="11" t="s">
        <v>13</v>
      </c>
      <c r="C52" s="10" t="e">
        <f>#REF!+C53+#REF!</f>
        <v>#REF!</v>
      </c>
      <c r="D52" s="10" t="e">
        <f>#REF!+D53+#REF!+#REF!</f>
        <v>#REF!</v>
      </c>
      <c r="E52" s="10" t="e">
        <f>#REF!+E53+#REF!+#REF!</f>
        <v>#REF!</v>
      </c>
      <c r="F52" s="10">
        <v>0</v>
      </c>
      <c r="G52" s="10">
        <v>0</v>
      </c>
      <c r="H52" s="10"/>
      <c r="I52" s="10"/>
    </row>
    <row r="53" spans="1:9" s="2" customFormat="1" ht="13.5" customHeight="1">
      <c r="A53" s="8"/>
      <c r="B53" s="11" t="s">
        <v>73</v>
      </c>
      <c r="C53" s="11"/>
      <c r="D53" s="11"/>
      <c r="E53" s="11"/>
      <c r="F53" s="11">
        <v>0</v>
      </c>
      <c r="G53" s="11">
        <v>0</v>
      </c>
      <c r="H53" s="11"/>
      <c r="I53" s="11"/>
    </row>
    <row r="54" spans="1:9" s="2" customFormat="1" ht="20.25" customHeight="1">
      <c r="A54" s="8">
        <v>4</v>
      </c>
      <c r="B54" s="11" t="s">
        <v>14</v>
      </c>
      <c r="C54" s="11"/>
      <c r="D54" s="10" t="e">
        <f>#REF!+#REF!+#REF!+#REF!+#REF!+D55</f>
        <v>#REF!</v>
      </c>
      <c r="E54" s="10" t="e">
        <f>#REF!+#REF!+#REF!+#REF!</f>
        <v>#REF!</v>
      </c>
      <c r="F54" s="10">
        <f>F55</f>
        <v>3600</v>
      </c>
      <c r="G54" s="10">
        <f>G55</f>
        <v>3600</v>
      </c>
      <c r="H54" s="10"/>
      <c r="I54" s="10"/>
    </row>
    <row r="55" spans="1:9" s="2" customFormat="1" ht="14.25" customHeight="1">
      <c r="A55" s="8"/>
      <c r="B55" s="11" t="s">
        <v>69</v>
      </c>
      <c r="C55" s="11"/>
      <c r="D55" s="11"/>
      <c r="E55" s="11"/>
      <c r="F55" s="11">
        <v>3600</v>
      </c>
      <c r="G55" s="11">
        <v>3600</v>
      </c>
      <c r="H55" s="11"/>
      <c r="I55" s="11"/>
    </row>
    <row r="56" spans="1:9" s="2" customFormat="1" ht="16.5" customHeight="1">
      <c r="A56" s="8">
        <v>5</v>
      </c>
      <c r="B56" s="11" t="s">
        <v>52</v>
      </c>
      <c r="C56" s="10">
        <v>908</v>
      </c>
      <c r="D56" s="10">
        <v>1100</v>
      </c>
      <c r="E56" s="11">
        <v>402.2</v>
      </c>
      <c r="F56" s="10">
        <v>1155</v>
      </c>
      <c r="G56" s="10">
        <v>1155</v>
      </c>
      <c r="H56" s="10"/>
      <c r="I56" s="10"/>
    </row>
    <row r="57" spans="1:9" s="2" customFormat="1" ht="13.5" customHeight="1">
      <c r="A57" s="8"/>
      <c r="B57" s="11" t="s">
        <v>15</v>
      </c>
      <c r="C57" s="11"/>
      <c r="D57" s="11"/>
      <c r="E57" s="11"/>
      <c r="F57" s="11"/>
      <c r="G57" s="11"/>
      <c r="H57" s="11"/>
      <c r="I57" s="11"/>
    </row>
    <row r="58" spans="1:9" s="2" customFormat="1" ht="22.5" hidden="1" customHeight="1">
      <c r="A58" s="8"/>
      <c r="B58" s="11"/>
      <c r="C58" s="16"/>
      <c r="D58" s="16"/>
      <c r="E58" s="16"/>
      <c r="F58" s="16"/>
      <c r="G58" s="16"/>
      <c r="H58" s="16"/>
      <c r="I58" s="16"/>
    </row>
    <row r="59" spans="1:9" s="2" customFormat="1" ht="14.25" customHeight="1">
      <c r="A59" s="8"/>
      <c r="B59" s="11" t="s">
        <v>16</v>
      </c>
      <c r="C59" s="16" t="e">
        <f>C8+C11+C52+C56</f>
        <v>#REF!</v>
      </c>
      <c r="D59" s="16" t="e">
        <f>D8+D11+D52+D54+D56</f>
        <v>#REF!</v>
      </c>
      <c r="E59" s="16" t="e">
        <f>E8+E11+E52+E54+E56</f>
        <v>#REF!</v>
      </c>
      <c r="F59" s="16">
        <f>F8+F11++F52+F54+F56</f>
        <v>314000</v>
      </c>
      <c r="G59" s="16">
        <f>G8+G11+G52+G54+G56</f>
        <v>314000</v>
      </c>
      <c r="H59" s="16"/>
      <c r="I59" s="16"/>
    </row>
    <row r="60" spans="1:9" s="2" customFormat="1" ht="15" customHeight="1">
      <c r="A60" s="8"/>
      <c r="B60" s="11" t="s">
        <v>37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/>
      <c r="I60" s="16"/>
    </row>
    <row r="61" spans="1:9" s="2" customFormat="1" ht="16.5">
      <c r="A61" s="8"/>
      <c r="B61" s="11" t="s">
        <v>38</v>
      </c>
      <c r="C61" s="16">
        <v>0.99</v>
      </c>
      <c r="D61" s="16">
        <v>0.34</v>
      </c>
      <c r="E61" s="16">
        <v>0.34</v>
      </c>
      <c r="F61" s="16">
        <v>5.46</v>
      </c>
      <c r="G61" s="16">
        <v>5.46</v>
      </c>
      <c r="H61" s="16"/>
      <c r="I61" s="16"/>
    </row>
    <row r="62" spans="1:9" s="2" customFormat="1" ht="17.25" customHeight="1">
      <c r="A62" s="8"/>
      <c r="B62" s="8" t="s">
        <v>17</v>
      </c>
      <c r="C62" s="16"/>
      <c r="D62" s="16"/>
      <c r="E62" s="16"/>
      <c r="F62" s="16">
        <v>314005.46000000002</v>
      </c>
      <c r="G62" s="16">
        <v>314005.46000000002</v>
      </c>
      <c r="H62" s="16"/>
      <c r="I62" s="16"/>
    </row>
    <row r="63" spans="1:9" s="2" customFormat="1" ht="13.5">
      <c r="A63" s="4"/>
      <c r="B63" s="5"/>
    </row>
    <row r="64" spans="1:9" s="2" customFormat="1" ht="19.5" customHeight="1">
      <c r="A64" s="4"/>
      <c r="B64" s="5"/>
    </row>
    <row r="65" spans="1:2" s="2" customFormat="1" ht="13.5">
      <c r="A65" s="4"/>
      <c r="B65" s="6"/>
    </row>
    <row r="66" spans="1:2" s="2" customFormat="1" ht="13.5">
      <c r="A66" s="4"/>
      <c r="B66" s="6"/>
    </row>
  </sheetData>
  <mergeCells count="4">
    <mergeCell ref="A1:I1"/>
    <mergeCell ref="A2:G2"/>
    <mergeCell ref="F3:H3"/>
    <mergeCell ref="I3:I4"/>
  </mergeCells>
  <pageMargins left="0.23622047244094499" right="0.196850393700787" top="0.511811023622047" bottom="0.47244094488188998" header="0.31496062992126" footer="0.31496062992126"/>
  <pageSetup paperSize="9" scale="80" orientation="portrait" r:id="rId1"/>
  <ignoredErrors>
    <ignoredError sqref="F59:G5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aaip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 Brolashvili</dc:creator>
  <cp:lastModifiedBy>user</cp:lastModifiedBy>
  <cp:lastPrinted>2021-12-14T18:25:02Z</cp:lastPrinted>
  <dcterms:created xsi:type="dcterms:W3CDTF">2019-08-08T05:11:15Z</dcterms:created>
  <dcterms:modified xsi:type="dcterms:W3CDTF">2021-12-15T06:01:03Z</dcterms:modified>
</cp:coreProperties>
</file>